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320" windowHeight="4995" tabRatio="598"/>
  </bookViews>
  <sheets>
    <sheet name="2007-08 State Foundation " sheetId="32" r:id="rId1"/>
  </sheets>
  <externalReferences>
    <externalReference r:id="rId2"/>
  </externalReferences>
  <definedNames>
    <definedName name="districts">[1]Sheet2!$A$2:$G$834</definedName>
  </definedNames>
  <calcPr calcId="145621"/>
</workbook>
</file>

<file path=xl/calcChain.xml><?xml version="1.0" encoding="utf-8"?>
<calcChain xmlns="http://schemas.openxmlformats.org/spreadsheetml/2006/main">
  <c r="B5" i="32" l="1"/>
  <c r="B18" i="32"/>
  <c r="B32" i="32" s="1"/>
  <c r="B34" i="32" s="1"/>
  <c r="B35" i="32"/>
  <c r="B37" i="32"/>
  <c r="B38" i="32"/>
  <c r="B39" i="32"/>
  <c r="B40" i="32" s="1"/>
  <c r="B47" i="32" s="1"/>
  <c r="B28" i="32"/>
  <c r="B9" i="32"/>
  <c r="B22" i="32"/>
  <c r="B46" i="32" s="1"/>
  <c r="B19" i="32"/>
  <c r="B14" i="32"/>
  <c r="B42" i="32" l="1"/>
  <c r="B44" i="32" s="1"/>
  <c r="B48" i="32" s="1"/>
</calcChain>
</file>

<file path=xl/sharedStrings.xml><?xml version="1.0" encoding="utf-8"?>
<sst xmlns="http://schemas.openxmlformats.org/spreadsheetml/2006/main" count="114" uniqueCount="112">
  <si>
    <t>Membership:</t>
  </si>
  <si>
    <t>Taxable Value Information</t>
  </si>
  <si>
    <t xml:space="preserve">Homestead </t>
  </si>
  <si>
    <t>Non Homestead</t>
  </si>
  <si>
    <t>1995 Foundation Allowance</t>
  </si>
  <si>
    <t>SE Costs</t>
  </si>
  <si>
    <t>SE Transportation Costs</t>
  </si>
  <si>
    <t>Total FTE BLEND</t>
  </si>
  <si>
    <t>Calculations:</t>
  </si>
  <si>
    <t>Adj for SE Non Residents</t>
  </si>
  <si>
    <t xml:space="preserve">Adj for GE Non Residents </t>
  </si>
  <si>
    <t>51a Special Ed Costs *.286138</t>
  </si>
  <si>
    <t>51a Special Ed Trans Cost *.704165</t>
  </si>
  <si>
    <t>1997 Section 52</t>
  </si>
  <si>
    <t>1997 Section 58</t>
  </si>
  <si>
    <t xml:space="preserve"> SE Hold Harmless Amt.</t>
  </si>
  <si>
    <t>Section 51.a3 Hold Harmless</t>
  </si>
  <si>
    <t>Information Available on State Aid Aid Website http://www.michigan.gov/documents/sehh_79613_7.xls</t>
  </si>
  <si>
    <t xml:space="preserve"> Blended GE FTE</t>
  </si>
  <si>
    <t xml:space="preserve"> Blended SE FTE</t>
  </si>
  <si>
    <t>Foundation Information</t>
  </si>
  <si>
    <t>Maximum 1995 Fdtn.</t>
  </si>
  <si>
    <t>SE Obligation</t>
  </si>
  <si>
    <t>CY Calculation Info:</t>
  </si>
  <si>
    <t>Total Section 20 GE Fndtn.</t>
  </si>
  <si>
    <t>Total SE Fndtn.</t>
  </si>
  <si>
    <t>Total CY State Fdtn &amp; SE Oblig.</t>
  </si>
  <si>
    <t>Spring 2007 GE FTE</t>
  </si>
  <si>
    <t>Fall 2007 GE FTE</t>
  </si>
  <si>
    <t>Spring 2007 SE FTE</t>
  </si>
  <si>
    <t>Fall 2007 SE FTE</t>
  </si>
  <si>
    <t>2008 Foundation Allowance</t>
  </si>
  <si>
    <t>Maximum 2008 Fdtn</t>
  </si>
  <si>
    <t>State Aid Calculation 2007-08</t>
  </si>
  <si>
    <t>C</t>
  </si>
  <si>
    <t>(L)</t>
  </si>
  <si>
    <t>Local Revenue From Millage</t>
  </si>
  <si>
    <t>Enter Current Homestead Value from Taxable Value System</t>
  </si>
  <si>
    <t>Enter Current Non Homestead Value from Taxable Value System</t>
  </si>
  <si>
    <t>(A1)</t>
  </si>
  <si>
    <t>(A2)</t>
  </si>
  <si>
    <t>(A3)</t>
  </si>
  <si>
    <t>(B1)</t>
  </si>
  <si>
    <t>(B2)</t>
  </si>
  <si>
    <t>(B3)</t>
  </si>
  <si>
    <t>25% Spring SE FTE(B1)+ 75% Fall SE FTE(B2)</t>
  </si>
  <si>
    <t>Add GE blend (A3) + SE blend (B3)</t>
  </si>
  <si>
    <t>D</t>
  </si>
  <si>
    <t>E</t>
  </si>
  <si>
    <t>G</t>
  </si>
  <si>
    <t>F</t>
  </si>
  <si>
    <t>(H1)</t>
  </si>
  <si>
    <t>(H2)</t>
  </si>
  <si>
    <t>25% Spring GE FTE(A1)+ 75% Fall GE FTE(A2)</t>
  </si>
  <si>
    <t>State Share ((lesser of H1,H2)-((E x F)/A3)))</t>
  </si>
  <si>
    <t>Local Share ((E xF)/A3)</t>
  </si>
  <si>
    <t>(I)</t>
  </si>
  <si>
    <t>(J)</t>
  </si>
  <si>
    <t>(K1)</t>
  </si>
  <si>
    <t>(K2)</t>
  </si>
  <si>
    <t>State Share of 1995 ((lesser of K1, K2)-((E x F)/C)))</t>
  </si>
  <si>
    <t>(M1)</t>
  </si>
  <si>
    <t>(M2)</t>
  </si>
  <si>
    <t>(M3)</t>
  </si>
  <si>
    <t>(M4)</t>
  </si>
  <si>
    <t>(M5)</t>
  </si>
  <si>
    <t>Proposal A Obligation</t>
  </si>
  <si>
    <t>Section 20 (L x A3)</t>
  </si>
  <si>
    <t>CY State Share Times GE Blend FTE</t>
  </si>
  <si>
    <t>N1</t>
  </si>
  <si>
    <t>N2</t>
  </si>
  <si>
    <t>N3</t>
  </si>
  <si>
    <t>SE Fdtn. (lesser of H1, H2 xB3)</t>
  </si>
  <si>
    <t>O1</t>
  </si>
  <si>
    <t>O2</t>
  </si>
  <si>
    <t>(N1+N2)</t>
  </si>
  <si>
    <t>O3</t>
  </si>
  <si>
    <t>CY Foundation Times SE Blend FTE</t>
  </si>
  <si>
    <t>(O1+O2)</t>
  </si>
  <si>
    <t>P1</t>
  </si>
  <si>
    <t>P2</t>
  </si>
  <si>
    <t>P3</t>
  </si>
  <si>
    <t>Difference between (M5- (P3-O3)) or 0 if negative</t>
  </si>
  <si>
    <t>P4</t>
  </si>
  <si>
    <t>((N3+O3)+P4)</t>
  </si>
  <si>
    <t>Q</t>
  </si>
  <si>
    <t>Section 22a - Proposal A (L*C)</t>
  </si>
  <si>
    <t>Section 51c (P3)</t>
  </si>
  <si>
    <t>(P3)</t>
  </si>
  <si>
    <t>R</t>
  </si>
  <si>
    <t>Discretionary Payment</t>
  </si>
  <si>
    <t>Special Education Obligation based on SE Costs</t>
  </si>
  <si>
    <t>Section 22b (Q-R-P3)</t>
  </si>
  <si>
    <t>S</t>
  </si>
  <si>
    <t>SRSD Spring GE Membership FTE</t>
  </si>
  <si>
    <t>SRSD Fall GE Membership FTE</t>
  </si>
  <si>
    <t>SRSD Spring SE Membership FTE</t>
  </si>
  <si>
    <t>SRSD Fall SE Membership FTE</t>
  </si>
  <si>
    <t>Foundation Allowance - Local Share of Foundation Allowance</t>
  </si>
  <si>
    <t>NH Property Value times Millage Rate divided by GE FTE Blend</t>
  </si>
  <si>
    <t>NH Property Value times Millage Rate divided by Total FTE Blend</t>
  </si>
  <si>
    <t>Amt District Spent on SE in 1997</t>
  </si>
  <si>
    <t>State Obligation for Special Education Costs</t>
  </si>
  <si>
    <t>State Obligation for Special Education Transportation</t>
  </si>
  <si>
    <t>State Obligation for SE Costs</t>
  </si>
  <si>
    <t>Breakdown of Foundation and SE Obligation</t>
  </si>
  <si>
    <r>
      <t>Estimated</t>
    </r>
    <r>
      <rPr>
        <sz val="10"/>
        <rFont val="Arial"/>
      </rPr>
      <t xml:space="preserve"> SE4096</t>
    </r>
  </si>
  <si>
    <r>
      <t>Estimated</t>
    </r>
    <r>
      <rPr>
        <sz val="10"/>
        <rFont val="Arial"/>
      </rPr>
      <t xml:space="preserve">  SE4094</t>
    </r>
  </si>
  <si>
    <t>Estimated Adj. For Non Resident</t>
  </si>
  <si>
    <t>Total of P1 + P2</t>
  </si>
  <si>
    <t>Millage Rate on Non Homestead</t>
  </si>
  <si>
    <t xml:space="preserve">Usually 18 mills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</si>
</sst>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86" formatCode="&quot;$&quot;#,##0.00"/>
    <numFmt numFmtId="189" formatCode="#,##0.000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189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44" fontId="1" fillId="0" borderId="0" xfId="1"/>
    <xf numFmtId="4" fontId="2" fillId="0" borderId="0" xfId="0" applyNumberFormat="1" applyFont="1" applyProtection="1"/>
    <xf numFmtId="186" fontId="2" fillId="0" borderId="0" xfId="0" applyNumberFormat="1" applyFont="1"/>
    <xf numFmtId="4" fontId="2" fillId="0" borderId="0" xfId="0" applyNumberFormat="1" applyFont="1" applyFill="1"/>
    <xf numFmtId="0" fontId="0" fillId="0" borderId="0" xfId="0" applyFill="1" applyAlignment="1">
      <alignment wrapText="1"/>
    </xf>
    <xf numFmtId="4" fontId="0" fillId="2" borderId="0" xfId="0" applyNumberFormat="1" applyFill="1"/>
    <xf numFmtId="4" fontId="0" fillId="3" borderId="0" xfId="0" applyNumberFormat="1" applyFill="1" applyProtection="1">
      <protection locked="0"/>
    </xf>
    <xf numFmtId="44" fontId="1" fillId="3" borderId="0" xfId="1" applyFill="1" applyProtection="1">
      <protection locked="0"/>
    </xf>
    <xf numFmtId="189" fontId="0" fillId="3" borderId="0" xfId="0" applyNumberFormat="1" applyFill="1" applyProtection="1">
      <protection locked="0"/>
    </xf>
    <xf numFmtId="44" fontId="1" fillId="3" borderId="0" xfId="1" applyFill="1" applyProtection="1"/>
    <xf numFmtId="44" fontId="1" fillId="3" borderId="0" xfId="1" applyFont="1" applyFill="1"/>
    <xf numFmtId="4" fontId="0" fillId="3" borderId="0" xfId="0" applyNumberFormat="1" applyFill="1" applyProtection="1"/>
    <xf numFmtId="189" fontId="2" fillId="0" borderId="0" xfId="0" applyNumberFormat="1" applyFont="1" applyProtection="1">
      <protection locked="0"/>
    </xf>
    <xf numFmtId="44" fontId="2" fillId="0" borderId="0" xfId="1" applyNumberFormat="1" applyFont="1" applyProtection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chigan.gov/documents/sehh_79613_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2">
          <cell r="A2" t="str">
            <v>01010</v>
          </cell>
          <cell r="B2" t="str">
            <v>ALCONA COMMUNITY SCHOOLS</v>
          </cell>
          <cell r="C2">
            <v>748243</v>
          </cell>
          <cell r="D2">
            <v>0</v>
          </cell>
          <cell r="E2">
            <v>21273.55</v>
          </cell>
          <cell r="F2">
            <v>0</v>
          </cell>
          <cell r="G2">
            <v>21273.55</v>
          </cell>
        </row>
        <row r="3">
          <cell r="A3" t="str">
            <v>02010</v>
          </cell>
          <cell r="B3" t="str">
            <v>AUTRAIN-ONOTA PUBLIC SCHOOLS</v>
          </cell>
          <cell r="C3">
            <v>47530</v>
          </cell>
          <cell r="D3">
            <v>0</v>
          </cell>
          <cell r="E3">
            <v>2415.7600000000002</v>
          </cell>
          <cell r="F3">
            <v>0</v>
          </cell>
          <cell r="G3">
            <v>2415.7600000000002</v>
          </cell>
        </row>
        <row r="4">
          <cell r="A4" t="str">
            <v>02020</v>
          </cell>
          <cell r="B4" t="str">
            <v>BURT TOWNSHIP SCHOOL DISTRICT</v>
          </cell>
          <cell r="C4">
            <v>62232</v>
          </cell>
          <cell r="D4">
            <v>0</v>
          </cell>
          <cell r="E4">
            <v>2089.58</v>
          </cell>
          <cell r="F4">
            <v>0</v>
          </cell>
          <cell r="G4">
            <v>2089.58</v>
          </cell>
        </row>
        <row r="5">
          <cell r="A5" t="str">
            <v>02070</v>
          </cell>
          <cell r="B5" t="str">
            <v>MUNISING PUBLIC SCHOOLS</v>
          </cell>
          <cell r="C5">
            <v>756711</v>
          </cell>
          <cell r="D5">
            <v>20834</v>
          </cell>
          <cell r="E5">
            <v>23692.67</v>
          </cell>
          <cell r="F5">
            <v>5812.47</v>
          </cell>
          <cell r="G5">
            <v>29505.14</v>
          </cell>
        </row>
        <row r="6">
          <cell r="A6" t="str">
            <v>02080</v>
          </cell>
          <cell r="B6" t="str">
            <v>SUPERIOR CENTRAL SCHOOL DISTRICT</v>
          </cell>
          <cell r="C6">
            <v>359749</v>
          </cell>
          <cell r="D6">
            <v>0</v>
          </cell>
          <cell r="E6">
            <v>17163.23</v>
          </cell>
          <cell r="F6">
            <v>1589.96</v>
          </cell>
          <cell r="G6">
            <v>17163.23</v>
          </cell>
        </row>
        <row r="7">
          <cell r="A7" t="str">
            <v>03000</v>
          </cell>
          <cell r="B7" t="str">
            <v>ALLEGAN I.S.D.</v>
          </cell>
          <cell r="C7">
            <v>5448517</v>
          </cell>
          <cell r="D7">
            <v>0</v>
          </cell>
          <cell r="E7">
            <v>135557.6</v>
          </cell>
          <cell r="F7">
            <v>0</v>
          </cell>
          <cell r="G7">
            <v>135557.6</v>
          </cell>
        </row>
        <row r="8">
          <cell r="A8" t="str">
            <v>03010</v>
          </cell>
          <cell r="B8" t="str">
            <v>PLAINWELL COMMUNITY SCHOOLS</v>
          </cell>
          <cell r="C8">
            <v>2281581</v>
          </cell>
          <cell r="D8">
            <v>65385</v>
          </cell>
          <cell r="E8">
            <v>112879.64</v>
          </cell>
          <cell r="F8">
            <v>0</v>
          </cell>
          <cell r="G8">
            <v>112879.64</v>
          </cell>
        </row>
        <row r="9">
          <cell r="A9" t="str">
            <v>03020</v>
          </cell>
          <cell r="B9" t="str">
            <v>OTSEGO PUBLIC SCHOOLS</v>
          </cell>
          <cell r="C9">
            <v>1770530</v>
          </cell>
          <cell r="D9">
            <v>319024</v>
          </cell>
          <cell r="E9">
            <v>69537.42</v>
          </cell>
          <cell r="F9">
            <v>32161.7</v>
          </cell>
          <cell r="G9">
            <v>101699.12</v>
          </cell>
        </row>
        <row r="10">
          <cell r="A10" t="str">
            <v>03030</v>
          </cell>
          <cell r="B10" t="str">
            <v>ALLEGAN PUBLIC SCHOOLS</v>
          </cell>
          <cell r="C10">
            <v>2946374</v>
          </cell>
          <cell r="D10">
            <v>210868</v>
          </cell>
          <cell r="E10">
            <v>140289.04999999999</v>
          </cell>
          <cell r="F10">
            <v>46237.04</v>
          </cell>
          <cell r="G10">
            <v>186526.09</v>
          </cell>
        </row>
        <row r="11">
          <cell r="A11" t="str">
            <v>03040</v>
          </cell>
          <cell r="B11" t="str">
            <v>WAYLAND UNION SCHOOLS</v>
          </cell>
          <cell r="C11">
            <v>3181366</v>
          </cell>
          <cell r="D11">
            <v>514196</v>
          </cell>
          <cell r="E11">
            <v>129267.7</v>
          </cell>
          <cell r="F11">
            <v>81782.649999999994</v>
          </cell>
          <cell r="G11">
            <v>211050.35</v>
          </cell>
        </row>
        <row r="12">
          <cell r="A12" t="str">
            <v>03050</v>
          </cell>
          <cell r="B12" t="str">
            <v>FENNVILLE PUBLIC SCHOOLS</v>
          </cell>
          <cell r="C12">
            <v>1099807</v>
          </cell>
          <cell r="D12">
            <v>58611</v>
          </cell>
          <cell r="E12">
            <v>39058.61</v>
          </cell>
          <cell r="F12">
            <v>0</v>
          </cell>
          <cell r="G12">
            <v>39058.61</v>
          </cell>
        </row>
        <row r="13">
          <cell r="A13" t="str">
            <v>03060</v>
          </cell>
          <cell r="B13" t="str">
            <v>MARTIN PUBLIC SCHOOLS</v>
          </cell>
          <cell r="C13">
            <v>587313</v>
          </cell>
          <cell r="D13">
            <v>33629</v>
          </cell>
          <cell r="E13">
            <v>20099.93</v>
          </cell>
          <cell r="F13">
            <v>0</v>
          </cell>
          <cell r="G13">
            <v>20099.93</v>
          </cell>
        </row>
        <row r="14">
          <cell r="A14" t="str">
            <v>03070</v>
          </cell>
          <cell r="B14" t="str">
            <v>HOPKINS PUBLIC SCHOOLS</v>
          </cell>
          <cell r="C14">
            <v>1081076</v>
          </cell>
          <cell r="D14">
            <v>20322</v>
          </cell>
          <cell r="E14">
            <v>37432.269999999997</v>
          </cell>
          <cell r="F14">
            <v>0</v>
          </cell>
          <cell r="G14">
            <v>37432.269999999997</v>
          </cell>
        </row>
        <row r="15">
          <cell r="A15" t="str">
            <v>03080</v>
          </cell>
          <cell r="B15" t="str">
            <v>SAUGATUCK PUBLIC SCHOOLS</v>
          </cell>
          <cell r="C15">
            <v>582032</v>
          </cell>
          <cell r="D15">
            <v>31695</v>
          </cell>
          <cell r="E15">
            <v>21883.22</v>
          </cell>
          <cell r="F15">
            <v>0</v>
          </cell>
          <cell r="G15">
            <v>21883.22</v>
          </cell>
        </row>
        <row r="16">
          <cell r="A16" t="str">
            <v>03100</v>
          </cell>
          <cell r="B16" t="str">
            <v>HAMILTON COMMUNITY SCHOOLS</v>
          </cell>
          <cell r="C16">
            <v>1549877</v>
          </cell>
          <cell r="D16">
            <v>81001</v>
          </cell>
          <cell r="E16">
            <v>47512.83</v>
          </cell>
          <cell r="F16">
            <v>3184.21</v>
          </cell>
          <cell r="G16">
            <v>50697.04</v>
          </cell>
        </row>
        <row r="17">
          <cell r="A17" t="str">
            <v>03440</v>
          </cell>
          <cell r="B17" t="str">
            <v>GLENN PUBLIC SCHOOL</v>
          </cell>
          <cell r="C17">
            <v>11926</v>
          </cell>
          <cell r="D17">
            <v>0</v>
          </cell>
          <cell r="E17">
            <v>2270.15</v>
          </cell>
          <cell r="F17">
            <v>0</v>
          </cell>
          <cell r="G17">
            <v>1466.29</v>
          </cell>
        </row>
        <row r="18">
          <cell r="A18" t="str">
            <v>03901</v>
          </cell>
          <cell r="B18" t="str">
            <v>DISCOVERY ELEMENTARY SCHOOL</v>
          </cell>
          <cell r="C18">
            <v>40493</v>
          </cell>
          <cell r="D18">
            <v>0</v>
          </cell>
          <cell r="E18">
            <v>516.13</v>
          </cell>
          <cell r="F18">
            <v>0</v>
          </cell>
          <cell r="G18">
            <v>516.13</v>
          </cell>
        </row>
        <row r="19">
          <cell r="A19" t="str">
            <v>03902</v>
          </cell>
          <cell r="B19" t="str">
            <v>OUTLOOK ACADEMY</v>
          </cell>
          <cell r="C19">
            <v>30994</v>
          </cell>
          <cell r="D19">
            <v>27030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04000</v>
          </cell>
          <cell r="B20" t="str">
            <v>ALPENA-MONTMORENCY-ALCONA I.S.D</v>
          </cell>
          <cell r="C20">
            <v>3264690</v>
          </cell>
          <cell r="D20">
            <v>223038</v>
          </cell>
          <cell r="E20">
            <v>147789.81</v>
          </cell>
          <cell r="F20">
            <v>47947.18</v>
          </cell>
          <cell r="G20">
            <v>195736.99</v>
          </cell>
        </row>
        <row r="21">
          <cell r="A21" t="str">
            <v>04010</v>
          </cell>
          <cell r="B21" t="str">
            <v>ALPENA PUBLIC SCHOOLS</v>
          </cell>
          <cell r="C21">
            <v>3543089</v>
          </cell>
          <cell r="D21">
            <v>14322</v>
          </cell>
          <cell r="E21">
            <v>168560.28</v>
          </cell>
          <cell r="F21">
            <v>0</v>
          </cell>
          <cell r="G21">
            <v>168560.28</v>
          </cell>
        </row>
        <row r="22">
          <cell r="A22" t="str">
            <v>04901</v>
          </cell>
          <cell r="B22" t="str">
            <v>BINGHAM ARTS ACADEMY</v>
          </cell>
          <cell r="C22">
            <v>42668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05010</v>
          </cell>
          <cell r="B23" t="str">
            <v>ALBA PUBLIC SCHOOLS</v>
          </cell>
          <cell r="C23">
            <v>85056</v>
          </cell>
          <cell r="D23">
            <v>0</v>
          </cell>
          <cell r="E23">
            <v>3043.17</v>
          </cell>
          <cell r="F23">
            <v>0</v>
          </cell>
          <cell r="G23">
            <v>3043.17</v>
          </cell>
        </row>
        <row r="24">
          <cell r="A24" t="str">
            <v>05035</v>
          </cell>
          <cell r="B24" t="str">
            <v>CENTRAL LAKE PUBLIC SCHOOLS</v>
          </cell>
          <cell r="C24">
            <v>353919</v>
          </cell>
          <cell r="D24">
            <v>0</v>
          </cell>
          <cell r="E24">
            <v>11384.14</v>
          </cell>
          <cell r="F24">
            <v>0</v>
          </cell>
          <cell r="G24">
            <v>11384.14</v>
          </cell>
        </row>
        <row r="25">
          <cell r="A25" t="str">
            <v>05040</v>
          </cell>
          <cell r="B25" t="str">
            <v>BELLAIRE PUBLIC SCHOOLS</v>
          </cell>
          <cell r="C25">
            <v>316102</v>
          </cell>
          <cell r="D25">
            <v>67047</v>
          </cell>
          <cell r="E25">
            <v>12757.45</v>
          </cell>
          <cell r="F25">
            <v>2932.3</v>
          </cell>
          <cell r="G25">
            <v>15689.75</v>
          </cell>
        </row>
        <row r="26">
          <cell r="A26" t="str">
            <v>05060</v>
          </cell>
          <cell r="B26" t="str">
            <v>ELK RAPIDS SCHOOLS</v>
          </cell>
          <cell r="C26">
            <v>755498</v>
          </cell>
          <cell r="D26">
            <v>106570</v>
          </cell>
          <cell r="E26">
            <v>31074.98</v>
          </cell>
          <cell r="F26">
            <v>11621.8</v>
          </cell>
          <cell r="G26">
            <v>42696.78</v>
          </cell>
        </row>
        <row r="27">
          <cell r="A27" t="str">
            <v>05065</v>
          </cell>
          <cell r="B27" t="str">
            <v>ELLSWORTH COMMUNITY SCHOOLS</v>
          </cell>
          <cell r="C27">
            <v>121092</v>
          </cell>
          <cell r="D27">
            <v>0</v>
          </cell>
          <cell r="E27">
            <v>3983.45</v>
          </cell>
          <cell r="F27">
            <v>0</v>
          </cell>
          <cell r="G27">
            <v>3983.45</v>
          </cell>
        </row>
        <row r="28">
          <cell r="A28" t="str">
            <v>05070</v>
          </cell>
          <cell r="B28" t="str">
            <v>MANCELONA PUBLIC SCHOOLS</v>
          </cell>
          <cell r="C28">
            <v>897584</v>
          </cell>
          <cell r="D28">
            <v>166328</v>
          </cell>
          <cell r="E28">
            <v>24835.82</v>
          </cell>
          <cell r="F28">
            <v>13181.6</v>
          </cell>
          <cell r="G28">
            <v>38017.42</v>
          </cell>
        </row>
        <row r="29">
          <cell r="A29" t="str">
            <v>05901</v>
          </cell>
          <cell r="B29" t="str">
            <v>CONCORD ACADEMY ANTRIM</v>
          </cell>
          <cell r="C29">
            <v>7894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06010</v>
          </cell>
          <cell r="B30" t="str">
            <v>ARENAC EASTERN SCHOOL DISTRICT</v>
          </cell>
          <cell r="C30">
            <v>286690</v>
          </cell>
          <cell r="D30">
            <v>0</v>
          </cell>
          <cell r="E30">
            <v>10430.049999999999</v>
          </cell>
          <cell r="F30">
            <v>0</v>
          </cell>
          <cell r="G30">
            <v>10430.049999999999</v>
          </cell>
        </row>
        <row r="31">
          <cell r="A31" t="str">
            <v>06020</v>
          </cell>
          <cell r="B31" t="str">
            <v>AU GRES SIMS SCHOOL DISTRICT</v>
          </cell>
          <cell r="C31">
            <v>340414</v>
          </cell>
          <cell r="D31">
            <v>0</v>
          </cell>
          <cell r="E31">
            <v>12805.97</v>
          </cell>
          <cell r="F31">
            <v>3049.75</v>
          </cell>
          <cell r="G31">
            <v>12805.97</v>
          </cell>
        </row>
        <row r="32">
          <cell r="A32" t="str">
            <v>06050</v>
          </cell>
          <cell r="B32" t="str">
            <v>STANDISH STERLING SCHOOL DISTRICT</v>
          </cell>
          <cell r="C32">
            <v>1500957</v>
          </cell>
          <cell r="D32">
            <v>41436</v>
          </cell>
          <cell r="E32">
            <v>39949.5</v>
          </cell>
          <cell r="F32">
            <v>20134.47</v>
          </cell>
          <cell r="G32">
            <v>60083.97</v>
          </cell>
        </row>
        <row r="33">
          <cell r="A33" t="str">
            <v>07010</v>
          </cell>
          <cell r="B33" t="str">
            <v>ARVON TOWNSHIP SCHOOL DISTRICT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07020</v>
          </cell>
          <cell r="B34" t="str">
            <v>BARAGA TOWNSHIP SCHOOL DISTRICT</v>
          </cell>
          <cell r="C34">
            <v>409950</v>
          </cell>
          <cell r="D34">
            <v>19940</v>
          </cell>
          <cell r="E34">
            <v>12441.34</v>
          </cell>
          <cell r="F34">
            <v>2779.69</v>
          </cell>
          <cell r="G34">
            <v>15221.03</v>
          </cell>
        </row>
        <row r="35">
          <cell r="A35" t="str">
            <v>07040</v>
          </cell>
          <cell r="B35" t="str">
            <v>L'ANSE AREA SCHOOLS</v>
          </cell>
          <cell r="C35">
            <v>531632</v>
          </cell>
          <cell r="D35">
            <v>3940</v>
          </cell>
          <cell r="E35">
            <v>20938.18</v>
          </cell>
          <cell r="F35">
            <v>3978.84</v>
          </cell>
          <cell r="G35">
            <v>23712.59</v>
          </cell>
        </row>
        <row r="36">
          <cell r="A36" t="str">
            <v>08000</v>
          </cell>
          <cell r="B36" t="str">
            <v>BARRY I.S.D.</v>
          </cell>
          <cell r="C36">
            <v>1577691</v>
          </cell>
          <cell r="D36">
            <v>114590</v>
          </cell>
          <cell r="E36">
            <v>65654.789999999994</v>
          </cell>
          <cell r="F36">
            <v>27492.65</v>
          </cell>
          <cell r="G36">
            <v>93147.44</v>
          </cell>
        </row>
        <row r="37">
          <cell r="A37" t="str">
            <v>08010</v>
          </cell>
          <cell r="B37" t="str">
            <v>DELTON-KELLOGG SCHOOL DISTRICT</v>
          </cell>
          <cell r="C37">
            <v>1071859</v>
          </cell>
          <cell r="D37">
            <v>0</v>
          </cell>
          <cell r="E37">
            <v>38094.83</v>
          </cell>
          <cell r="F37">
            <v>5431.38</v>
          </cell>
          <cell r="G37">
            <v>38094.83</v>
          </cell>
        </row>
        <row r="38">
          <cell r="A38" t="str">
            <v>08030</v>
          </cell>
          <cell r="B38" t="str">
            <v>HASTINGS AREA SCHOOL DISTRICT</v>
          </cell>
          <cell r="C38">
            <v>1832570</v>
          </cell>
          <cell r="D38">
            <v>16653</v>
          </cell>
          <cell r="E38">
            <v>77645.440000000002</v>
          </cell>
          <cell r="F38">
            <v>0</v>
          </cell>
          <cell r="G38">
            <v>77645.440000000002</v>
          </cell>
        </row>
        <row r="39">
          <cell r="A39" t="str">
            <v>08050</v>
          </cell>
          <cell r="B39" t="str">
            <v>THORNAPPLE-KELLOGG SCHOOL DISTRICT</v>
          </cell>
          <cell r="C39">
            <v>1512062</v>
          </cell>
          <cell r="D39">
            <v>24615</v>
          </cell>
          <cell r="E39">
            <v>79716.97</v>
          </cell>
          <cell r="F39">
            <v>43249.03</v>
          </cell>
          <cell r="G39">
            <v>97049.99</v>
          </cell>
        </row>
        <row r="40">
          <cell r="A40" t="str">
            <v>09000</v>
          </cell>
          <cell r="B40" t="str">
            <v>BAY ARENAC I.S.D.</v>
          </cell>
          <cell r="C40">
            <v>7464119</v>
          </cell>
          <cell r="D40">
            <v>523404</v>
          </cell>
          <cell r="E40">
            <v>423617.32</v>
          </cell>
          <cell r="F40">
            <v>31628.76</v>
          </cell>
          <cell r="G40">
            <v>455246.08000000002</v>
          </cell>
        </row>
        <row r="41">
          <cell r="A41" t="str">
            <v>09010</v>
          </cell>
          <cell r="B41" t="str">
            <v>BAY CITY SCHOOL DISTRICT</v>
          </cell>
          <cell r="C41">
            <v>7866800</v>
          </cell>
          <cell r="D41">
            <v>603924</v>
          </cell>
          <cell r="E41">
            <v>269261.48</v>
          </cell>
          <cell r="F41">
            <v>63841.05</v>
          </cell>
          <cell r="G41">
            <v>333102.53000000003</v>
          </cell>
        </row>
        <row r="42">
          <cell r="A42" t="str">
            <v>09030</v>
          </cell>
          <cell r="B42" t="str">
            <v>BANGOR TOWNSHIP SCHOOLS</v>
          </cell>
          <cell r="C42">
            <v>2167578</v>
          </cell>
          <cell r="D42">
            <v>217434</v>
          </cell>
          <cell r="E42">
            <v>90831.8</v>
          </cell>
          <cell r="F42">
            <v>18871.189999999999</v>
          </cell>
          <cell r="G42">
            <v>109702.99</v>
          </cell>
        </row>
        <row r="43">
          <cell r="A43" t="str">
            <v>09050</v>
          </cell>
          <cell r="B43" t="str">
            <v>ESSEXVILLE HAMPTON SCHOOL DISTRICT</v>
          </cell>
          <cell r="C43">
            <v>1183211</v>
          </cell>
          <cell r="D43">
            <v>15000</v>
          </cell>
          <cell r="E43">
            <v>41984.99</v>
          </cell>
          <cell r="F43">
            <v>0</v>
          </cell>
          <cell r="G43">
            <v>41984.99</v>
          </cell>
        </row>
        <row r="44">
          <cell r="A44" t="str">
            <v>09090</v>
          </cell>
          <cell r="B44" t="str">
            <v>PINCONNING AREA SCHOOLS</v>
          </cell>
          <cell r="C44">
            <v>1025869</v>
          </cell>
          <cell r="D44">
            <v>48224</v>
          </cell>
          <cell r="E44">
            <v>39645.550000000003</v>
          </cell>
          <cell r="F44">
            <v>11209.1</v>
          </cell>
          <cell r="G44">
            <v>50854.65</v>
          </cell>
        </row>
        <row r="45">
          <cell r="A45" t="str">
            <v>09901</v>
          </cell>
          <cell r="B45" t="str">
            <v>BAY-ARENAC COMMUNITY HIGH SCHOOL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09902</v>
          </cell>
          <cell r="B46" t="str">
            <v>BAY COUNTY PUBLIC SCHOOL ACADEMY</v>
          </cell>
          <cell r="C46">
            <v>112632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10015</v>
          </cell>
          <cell r="B47" t="str">
            <v>BENZIE COUNTY CENTRAL SCHOOL</v>
          </cell>
          <cell r="C47">
            <v>1460565</v>
          </cell>
          <cell r="D47">
            <v>294007</v>
          </cell>
          <cell r="E47">
            <v>31628.48</v>
          </cell>
          <cell r="F47">
            <v>19859.759999999998</v>
          </cell>
          <cell r="G47">
            <v>51488.24</v>
          </cell>
        </row>
        <row r="48">
          <cell r="A48" t="str">
            <v>10025</v>
          </cell>
          <cell r="B48" t="str">
            <v>FRANKFORT-ELBERTA AREA SCHOOLS</v>
          </cell>
          <cell r="C48">
            <v>277132</v>
          </cell>
          <cell r="D48">
            <v>19120</v>
          </cell>
          <cell r="E48">
            <v>8989.85</v>
          </cell>
          <cell r="F48">
            <v>0</v>
          </cell>
          <cell r="G48">
            <v>8989.85</v>
          </cell>
        </row>
        <row r="49">
          <cell r="A49" t="str">
            <v>11000</v>
          </cell>
          <cell r="B49" t="str">
            <v>BERRIEN I.S.D.</v>
          </cell>
          <cell r="C49">
            <v>11525745</v>
          </cell>
          <cell r="D49">
            <v>2894774</v>
          </cell>
          <cell r="E49">
            <v>531081.48</v>
          </cell>
          <cell r="F49">
            <v>178545.39</v>
          </cell>
          <cell r="G49">
            <v>709626.87</v>
          </cell>
        </row>
        <row r="50">
          <cell r="A50" t="str">
            <v>11010</v>
          </cell>
          <cell r="B50" t="str">
            <v>BENTON HARBOR AREA SCHOOLS</v>
          </cell>
          <cell r="C50">
            <v>5823011</v>
          </cell>
          <cell r="D50">
            <v>441125</v>
          </cell>
          <cell r="E50">
            <v>208707.19</v>
          </cell>
          <cell r="F50">
            <v>54023.28</v>
          </cell>
          <cell r="G50">
            <v>262730.46999999997</v>
          </cell>
        </row>
        <row r="51">
          <cell r="A51" t="str">
            <v>11020</v>
          </cell>
          <cell r="B51" t="str">
            <v>ST. JOSEPH PUBLIC SCHOOLS</v>
          </cell>
          <cell r="C51">
            <v>1621461</v>
          </cell>
          <cell r="D51">
            <v>107869</v>
          </cell>
          <cell r="E51">
            <v>41828.93</v>
          </cell>
          <cell r="F51">
            <v>8772.14</v>
          </cell>
          <cell r="G51">
            <v>50601.07</v>
          </cell>
        </row>
        <row r="52">
          <cell r="A52" t="str">
            <v>11030</v>
          </cell>
          <cell r="B52" t="str">
            <v>LAKESHORE SCHOOL DISTRICT</v>
          </cell>
          <cell r="C52">
            <v>2243493</v>
          </cell>
          <cell r="D52">
            <v>128402</v>
          </cell>
          <cell r="E52">
            <v>71031.509999999995</v>
          </cell>
          <cell r="F52">
            <v>14866.67</v>
          </cell>
          <cell r="G52">
            <v>85898.18</v>
          </cell>
        </row>
        <row r="53">
          <cell r="A53" t="str">
            <v>11033</v>
          </cell>
          <cell r="B53" t="str">
            <v>RIVER VALLEY SCHOOL DISTRICT</v>
          </cell>
          <cell r="C53">
            <v>789623</v>
          </cell>
          <cell r="D53">
            <v>87631</v>
          </cell>
          <cell r="E53">
            <v>45384.23</v>
          </cell>
          <cell r="F53">
            <v>7639.69</v>
          </cell>
          <cell r="G53">
            <v>53023.92</v>
          </cell>
        </row>
        <row r="54">
          <cell r="A54" t="str">
            <v>11160</v>
          </cell>
          <cell r="B54" t="str">
            <v>GALIEN TOWNSHIP SCHOOL DISTRICT</v>
          </cell>
          <cell r="C54">
            <v>105371</v>
          </cell>
          <cell r="D54">
            <v>33713</v>
          </cell>
          <cell r="E54">
            <v>16739.45</v>
          </cell>
          <cell r="F54">
            <v>3909.73</v>
          </cell>
          <cell r="G54">
            <v>10583.51</v>
          </cell>
        </row>
        <row r="55">
          <cell r="A55" t="str">
            <v>11200</v>
          </cell>
          <cell r="B55" t="str">
            <v>NEW BUFFALO AREA SCHOOL DISTRICT</v>
          </cell>
          <cell r="C55">
            <v>716618</v>
          </cell>
          <cell r="D55">
            <v>38974</v>
          </cell>
          <cell r="E55">
            <v>39926.949999999997</v>
          </cell>
          <cell r="F55">
            <v>14335.69</v>
          </cell>
          <cell r="G55">
            <v>54262.64</v>
          </cell>
        </row>
        <row r="56">
          <cell r="A56" t="str">
            <v>11210</v>
          </cell>
          <cell r="B56" t="str">
            <v>BRANDYWINE COMMUNITY SCHOOL DISTRICT</v>
          </cell>
          <cell r="C56">
            <v>963721</v>
          </cell>
          <cell r="D56">
            <v>163011</v>
          </cell>
          <cell r="E56">
            <v>48189.89</v>
          </cell>
          <cell r="F56">
            <v>10193.75</v>
          </cell>
          <cell r="G56">
            <v>58383.64</v>
          </cell>
        </row>
        <row r="57">
          <cell r="A57" t="str">
            <v>11240</v>
          </cell>
          <cell r="B57" t="str">
            <v>BERRIEN SPRINGS PUBLIC SCHOOL DISTRICT</v>
          </cell>
          <cell r="C57">
            <v>2477166</v>
          </cell>
          <cell r="D57">
            <v>83466</v>
          </cell>
          <cell r="E57">
            <v>120445.44</v>
          </cell>
          <cell r="F57">
            <v>11620.66</v>
          </cell>
          <cell r="G57">
            <v>132066.1</v>
          </cell>
        </row>
        <row r="58">
          <cell r="A58" t="str">
            <v>11250</v>
          </cell>
          <cell r="B58" t="str">
            <v>EAU CLAIRE PUBLIC SCHOOLS</v>
          </cell>
          <cell r="C58">
            <v>444850</v>
          </cell>
          <cell r="D58">
            <v>27099</v>
          </cell>
          <cell r="E58">
            <v>14357.26</v>
          </cell>
          <cell r="F58">
            <v>5473.63</v>
          </cell>
          <cell r="G58">
            <v>19830.89</v>
          </cell>
        </row>
        <row r="59">
          <cell r="A59" t="str">
            <v>11300</v>
          </cell>
          <cell r="B59" t="str">
            <v>NILES COMMUNITY SCHOOL DISTRICT</v>
          </cell>
          <cell r="C59">
            <v>5193598</v>
          </cell>
          <cell r="D59">
            <v>513693</v>
          </cell>
          <cell r="E59">
            <v>216228.72</v>
          </cell>
          <cell r="F59">
            <v>67031.28</v>
          </cell>
          <cell r="G59">
            <v>283260</v>
          </cell>
        </row>
        <row r="60">
          <cell r="A60" t="str">
            <v>11310</v>
          </cell>
          <cell r="B60" t="str">
            <v>BUCHANAN COMMUNITY SCHOOL DISTRICT</v>
          </cell>
          <cell r="C60">
            <v>1498214</v>
          </cell>
          <cell r="D60">
            <v>58194</v>
          </cell>
          <cell r="E60">
            <v>56095.24</v>
          </cell>
          <cell r="F60">
            <v>3172.65</v>
          </cell>
          <cell r="G60">
            <v>59267.89</v>
          </cell>
        </row>
        <row r="61">
          <cell r="A61" t="str">
            <v>11320</v>
          </cell>
          <cell r="B61" t="str">
            <v>WATERVLIET SCHOOL DISTRICT</v>
          </cell>
          <cell r="C61">
            <v>1092157</v>
          </cell>
          <cell r="D61">
            <v>88607</v>
          </cell>
          <cell r="E61">
            <v>30767.49</v>
          </cell>
          <cell r="F61">
            <v>6570.96</v>
          </cell>
          <cell r="G61">
            <v>37338.449999999997</v>
          </cell>
        </row>
        <row r="62">
          <cell r="A62" t="str">
            <v>11330</v>
          </cell>
          <cell r="B62" t="str">
            <v>COLOMA COMMUNITY SCHOOLS</v>
          </cell>
          <cell r="C62">
            <v>2247533</v>
          </cell>
          <cell r="D62">
            <v>91511</v>
          </cell>
          <cell r="E62">
            <v>73347.649999999994</v>
          </cell>
          <cell r="F62">
            <v>6802.67</v>
          </cell>
          <cell r="G62">
            <v>80150.320000000007</v>
          </cell>
        </row>
        <row r="63">
          <cell r="A63" t="str">
            <v>11340</v>
          </cell>
          <cell r="B63" t="str">
            <v>BRIDGMAN PUBLIC SCHOOLS</v>
          </cell>
          <cell r="C63">
            <v>958017</v>
          </cell>
          <cell r="D63">
            <v>65405</v>
          </cell>
          <cell r="E63">
            <v>38094.58</v>
          </cell>
          <cell r="F63">
            <v>17062.2</v>
          </cell>
          <cell r="G63">
            <v>55156.78</v>
          </cell>
        </row>
        <row r="64">
          <cell r="A64" t="str">
            <v>11670</v>
          </cell>
          <cell r="B64" t="str">
            <v>HAGAR TWP SCHOOL DISTRICT #6</v>
          </cell>
          <cell r="C64">
            <v>52290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11830</v>
          </cell>
          <cell r="B65" t="str">
            <v>SODUS TWP SCHOOL DISTRICT #5</v>
          </cell>
          <cell r="C65">
            <v>29491</v>
          </cell>
          <cell r="D65">
            <v>1714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11901</v>
          </cell>
          <cell r="B66" t="str">
            <v>COUNTRYSIDE CHARTER SCHOOL</v>
          </cell>
          <cell r="C66">
            <v>146607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11903</v>
          </cell>
          <cell r="B67" t="str">
            <v>BENTON HARBOR CHARTER SCHOOL</v>
          </cell>
          <cell r="C67">
            <v>143392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11904</v>
          </cell>
          <cell r="B68" t="str">
            <v>MILDRED C. WELLS PREPARATORY ACADEMY</v>
          </cell>
          <cell r="C68">
            <v>42913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12000</v>
          </cell>
          <cell r="B69" t="str">
            <v>BRANCH I.S.D.</v>
          </cell>
          <cell r="C69">
            <v>7336588</v>
          </cell>
          <cell r="D69">
            <v>0</v>
          </cell>
          <cell r="E69">
            <v>281779.33</v>
          </cell>
          <cell r="F69">
            <v>0</v>
          </cell>
          <cell r="G69">
            <v>281779.33</v>
          </cell>
        </row>
        <row r="70">
          <cell r="A70" t="str">
            <v>12010</v>
          </cell>
          <cell r="B70" t="str">
            <v>COLDWATER COMM SCHOOLS</v>
          </cell>
          <cell r="C70">
            <v>566043</v>
          </cell>
          <cell r="D70">
            <v>446764</v>
          </cell>
          <cell r="E70">
            <v>27214.85</v>
          </cell>
          <cell r="F70">
            <v>48160.85</v>
          </cell>
          <cell r="G70">
            <v>75375.7</v>
          </cell>
        </row>
        <row r="71">
          <cell r="A71" t="str">
            <v>12020</v>
          </cell>
          <cell r="B71" t="str">
            <v>BRONSON COMMUNITY SCHOOL DISTRICT</v>
          </cell>
          <cell r="C71">
            <v>198064</v>
          </cell>
          <cell r="D71">
            <v>0</v>
          </cell>
          <cell r="E71">
            <v>8013.65</v>
          </cell>
          <cell r="F71">
            <v>0</v>
          </cell>
          <cell r="G71">
            <v>8013.65</v>
          </cell>
        </row>
        <row r="72">
          <cell r="A72" t="str">
            <v>12040</v>
          </cell>
          <cell r="B72" t="str">
            <v>QUINCY COMMUNITY SCHOOL DISTRICT</v>
          </cell>
          <cell r="C72">
            <v>321386</v>
          </cell>
          <cell r="D72">
            <v>0</v>
          </cell>
          <cell r="E72">
            <v>12432.73</v>
          </cell>
          <cell r="F72">
            <v>0</v>
          </cell>
          <cell r="G72">
            <v>12432.73</v>
          </cell>
        </row>
        <row r="73">
          <cell r="A73" t="str">
            <v>12901</v>
          </cell>
          <cell r="B73" t="str">
            <v>PANSOPHIA ACADEMY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13000</v>
          </cell>
          <cell r="B74" t="str">
            <v>CALHOUN I.S.D.</v>
          </cell>
          <cell r="C74">
            <v>11885020</v>
          </cell>
          <cell r="D74">
            <v>0</v>
          </cell>
          <cell r="E74">
            <v>402596.36</v>
          </cell>
          <cell r="F74">
            <v>3909.73</v>
          </cell>
          <cell r="G74">
            <v>402596.36</v>
          </cell>
        </row>
        <row r="75">
          <cell r="A75" t="str">
            <v>13010</v>
          </cell>
          <cell r="B75" t="str">
            <v>ALBION PUBLIC SCHOOLS</v>
          </cell>
          <cell r="C75">
            <v>1387573</v>
          </cell>
          <cell r="D75">
            <v>167501</v>
          </cell>
          <cell r="E75">
            <v>83144.210000000006</v>
          </cell>
          <cell r="F75">
            <v>2658.62</v>
          </cell>
          <cell r="G75">
            <v>85802.83</v>
          </cell>
        </row>
        <row r="76">
          <cell r="A76" t="str">
            <v>13020</v>
          </cell>
          <cell r="B76" t="str">
            <v>BATTLE CREEK PUBLIC SCHOOLS</v>
          </cell>
          <cell r="C76">
            <v>9551176</v>
          </cell>
          <cell r="D76">
            <v>881280</v>
          </cell>
          <cell r="E76">
            <v>512928.05</v>
          </cell>
          <cell r="F76">
            <v>105747.08</v>
          </cell>
          <cell r="G76">
            <v>618675.13</v>
          </cell>
        </row>
        <row r="77">
          <cell r="A77" t="str">
            <v>13050</v>
          </cell>
          <cell r="B77" t="str">
            <v>ATHENS AREA SCHOOLS</v>
          </cell>
          <cell r="C77">
            <v>381085</v>
          </cell>
          <cell r="D77">
            <v>89750</v>
          </cell>
          <cell r="E77">
            <v>13266.93</v>
          </cell>
          <cell r="F77">
            <v>18506.07</v>
          </cell>
          <cell r="G77">
            <v>31773</v>
          </cell>
        </row>
        <row r="78">
          <cell r="A78" t="str">
            <v>13070</v>
          </cell>
          <cell r="B78" t="str">
            <v>HARPER CREEK COMM SCHOOLS</v>
          </cell>
          <cell r="C78">
            <v>1942918</v>
          </cell>
          <cell r="D78">
            <v>182685</v>
          </cell>
          <cell r="E78">
            <v>81523.95</v>
          </cell>
          <cell r="F78">
            <v>26588.03</v>
          </cell>
          <cell r="G78">
            <v>108111.98</v>
          </cell>
        </row>
        <row r="79">
          <cell r="A79" t="str">
            <v>13080</v>
          </cell>
          <cell r="B79" t="str">
            <v>HOMER COMMUNITY SCHOOLS</v>
          </cell>
          <cell r="C79">
            <v>831269</v>
          </cell>
          <cell r="D79">
            <v>139979</v>
          </cell>
          <cell r="E79">
            <v>17639.96</v>
          </cell>
          <cell r="F79">
            <v>20810.310000000001</v>
          </cell>
          <cell r="G79">
            <v>38450.269999999997</v>
          </cell>
        </row>
        <row r="80">
          <cell r="A80" t="str">
            <v>13090</v>
          </cell>
          <cell r="B80" t="str">
            <v>LAKEVIEW SCHOOL DISTRICT</v>
          </cell>
          <cell r="C80">
            <v>1882068</v>
          </cell>
          <cell r="D80">
            <v>139899</v>
          </cell>
          <cell r="E80">
            <v>74917.94</v>
          </cell>
          <cell r="F80">
            <v>20919.98</v>
          </cell>
          <cell r="G80">
            <v>95837.92</v>
          </cell>
        </row>
        <row r="81">
          <cell r="A81" t="str">
            <v>13095</v>
          </cell>
          <cell r="B81" t="str">
            <v>MAR LEE SCHOOL DISTRICT</v>
          </cell>
          <cell r="C81">
            <v>134262</v>
          </cell>
          <cell r="D81">
            <v>20029</v>
          </cell>
          <cell r="E81">
            <v>3629.34</v>
          </cell>
          <cell r="F81">
            <v>3609.18</v>
          </cell>
          <cell r="G81">
            <v>7238.52</v>
          </cell>
        </row>
        <row r="82">
          <cell r="A82" t="str">
            <v>13110</v>
          </cell>
          <cell r="B82" t="str">
            <v>MARSHALL PUBLIC SCHOOLS</v>
          </cell>
          <cell r="C82">
            <v>1899774</v>
          </cell>
          <cell r="D82">
            <v>305956</v>
          </cell>
          <cell r="E82">
            <v>56056.98</v>
          </cell>
          <cell r="F82">
            <v>22484.71</v>
          </cell>
          <cell r="G82">
            <v>78541.69</v>
          </cell>
        </row>
        <row r="83">
          <cell r="A83" t="str">
            <v>13120</v>
          </cell>
          <cell r="B83" t="str">
            <v>PENNFIELD SCHOOL DISTRICT</v>
          </cell>
          <cell r="C83">
            <v>878401</v>
          </cell>
          <cell r="D83">
            <v>125413</v>
          </cell>
          <cell r="E83">
            <v>35203.160000000003</v>
          </cell>
          <cell r="F83">
            <v>16376.07</v>
          </cell>
          <cell r="G83">
            <v>51579.23</v>
          </cell>
        </row>
        <row r="84">
          <cell r="A84" t="str">
            <v>13130</v>
          </cell>
          <cell r="B84" t="str">
            <v>TEKONSHA COMMUNITY SCHOOLS</v>
          </cell>
          <cell r="C84">
            <v>162356</v>
          </cell>
          <cell r="D84">
            <v>23186</v>
          </cell>
          <cell r="E84">
            <v>7713.94</v>
          </cell>
          <cell r="F84">
            <v>1303.24</v>
          </cell>
          <cell r="G84">
            <v>9017.18</v>
          </cell>
        </row>
        <row r="85">
          <cell r="A85" t="str">
            <v>13135</v>
          </cell>
          <cell r="B85" t="str">
            <v>UNION CITY COMMUNITY SCHOOL DISTRICT</v>
          </cell>
          <cell r="C85">
            <v>935192</v>
          </cell>
          <cell r="D85">
            <v>99838</v>
          </cell>
          <cell r="E85">
            <v>28094.27</v>
          </cell>
          <cell r="F85">
            <v>21425.34</v>
          </cell>
          <cell r="G85">
            <v>49519.61</v>
          </cell>
        </row>
        <row r="86">
          <cell r="A86" t="str">
            <v>13901</v>
          </cell>
          <cell r="B86" t="str">
            <v>ARBOR ACADEMY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13902</v>
          </cell>
          <cell r="B87" t="str">
            <v>ENDEAVOR CHARTER ACADEMY</v>
          </cell>
          <cell r="C87">
            <v>171893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13903</v>
          </cell>
          <cell r="B88" t="str">
            <v>MARSHALL ACADEMY</v>
          </cell>
          <cell r="C88">
            <v>42980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13904</v>
          </cell>
          <cell r="B89" t="str">
            <v>BATTLE CREEK AREA LEARNING CENTER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14000</v>
          </cell>
          <cell r="B90" t="str">
            <v>LEWIS CASS I.S.D.</v>
          </cell>
          <cell r="C90">
            <v>2078339</v>
          </cell>
          <cell r="D90">
            <v>1497560</v>
          </cell>
          <cell r="E90">
            <v>102482.27</v>
          </cell>
          <cell r="F90">
            <v>109780.2</v>
          </cell>
          <cell r="G90">
            <v>212262.47</v>
          </cell>
        </row>
        <row r="91">
          <cell r="A91" t="str">
            <v>14010</v>
          </cell>
          <cell r="B91" t="str">
            <v>CASSOPOLIS PUBLIC SCHOOLS</v>
          </cell>
          <cell r="C91">
            <v>679037</v>
          </cell>
          <cell r="D91">
            <v>0</v>
          </cell>
          <cell r="E91">
            <v>35731.64</v>
          </cell>
          <cell r="F91">
            <v>0</v>
          </cell>
          <cell r="G91">
            <v>35731.64</v>
          </cell>
        </row>
        <row r="92">
          <cell r="A92" t="str">
            <v>14020</v>
          </cell>
          <cell r="B92" t="str">
            <v>DOWAGIAC UNION SCHOOLS</v>
          </cell>
          <cell r="C92">
            <v>1783402</v>
          </cell>
          <cell r="D92">
            <v>40126</v>
          </cell>
          <cell r="E92">
            <v>80095.09</v>
          </cell>
          <cell r="F92">
            <v>4359.1899999999996</v>
          </cell>
          <cell r="G92">
            <v>84454.28</v>
          </cell>
        </row>
        <row r="93">
          <cell r="A93" t="str">
            <v>14030</v>
          </cell>
          <cell r="B93" t="str">
            <v>EDWARDSBURG PUBLIC SCHOOLS</v>
          </cell>
          <cell r="C93">
            <v>1269570</v>
          </cell>
          <cell r="D93">
            <v>0</v>
          </cell>
          <cell r="E93">
            <v>38349.760000000002</v>
          </cell>
          <cell r="F93">
            <v>0</v>
          </cell>
          <cell r="G93">
            <v>38349.760000000002</v>
          </cell>
        </row>
        <row r="94">
          <cell r="A94" t="str">
            <v>14050</v>
          </cell>
          <cell r="B94" t="str">
            <v>MARCELLUS COMMUNITY SCHOOLS</v>
          </cell>
          <cell r="C94">
            <v>322007</v>
          </cell>
          <cell r="D94">
            <v>0</v>
          </cell>
          <cell r="E94">
            <v>24810.48</v>
          </cell>
          <cell r="F94">
            <v>0</v>
          </cell>
          <cell r="G94">
            <v>20394.64</v>
          </cell>
        </row>
        <row r="95">
          <cell r="A95" t="str">
            <v>15000</v>
          </cell>
          <cell r="B95" t="str">
            <v>CHARLEVOIX EMMET I.S.D.</v>
          </cell>
          <cell r="C95">
            <v>5922360</v>
          </cell>
          <cell r="D95">
            <v>1642579</v>
          </cell>
          <cell r="E95">
            <v>289350.96000000002</v>
          </cell>
          <cell r="F95">
            <v>92865.26</v>
          </cell>
          <cell r="G95">
            <v>382216.22</v>
          </cell>
        </row>
        <row r="96">
          <cell r="A96" t="str">
            <v>15010</v>
          </cell>
          <cell r="B96" t="str">
            <v>BEAVER ISLAND COMM SCHOOLS</v>
          </cell>
          <cell r="C96">
            <v>80466</v>
          </cell>
          <cell r="D96">
            <v>0</v>
          </cell>
          <cell r="E96">
            <v>2642.31</v>
          </cell>
          <cell r="F96">
            <v>0</v>
          </cell>
          <cell r="G96">
            <v>2642.31</v>
          </cell>
        </row>
        <row r="97">
          <cell r="A97" t="str">
            <v>15020</v>
          </cell>
          <cell r="B97" t="str">
            <v>BOYNE CITY PUBLIC SCHOOL DISTRICT</v>
          </cell>
          <cell r="C97">
            <v>1047928</v>
          </cell>
          <cell r="D97">
            <v>0</v>
          </cell>
          <cell r="E97">
            <v>51428.9</v>
          </cell>
          <cell r="F97">
            <v>0</v>
          </cell>
          <cell r="G97">
            <v>51428.9</v>
          </cell>
        </row>
        <row r="98">
          <cell r="A98" t="str">
            <v>15030</v>
          </cell>
          <cell r="B98" t="str">
            <v>BOYNE FALLS PUBLIC SCHOOL DISTRICT</v>
          </cell>
          <cell r="C98">
            <v>154301</v>
          </cell>
          <cell r="D98">
            <v>0</v>
          </cell>
          <cell r="E98">
            <v>3731.5</v>
          </cell>
          <cell r="F98">
            <v>0</v>
          </cell>
          <cell r="G98">
            <v>3731.5</v>
          </cell>
        </row>
        <row r="99">
          <cell r="A99" t="str">
            <v>15050</v>
          </cell>
          <cell r="B99" t="str">
            <v>CHARLEVOIX PUBLIC SCHOOLS</v>
          </cell>
          <cell r="C99">
            <v>729541</v>
          </cell>
          <cell r="D99">
            <v>0</v>
          </cell>
          <cell r="E99">
            <v>31203.37</v>
          </cell>
          <cell r="F99">
            <v>1303.24</v>
          </cell>
          <cell r="G99">
            <v>31203.37</v>
          </cell>
        </row>
        <row r="100">
          <cell r="A100" t="str">
            <v>15060</v>
          </cell>
          <cell r="B100" t="str">
            <v>EAST JORDAN PUBLIC SCHOOL DISTRICT</v>
          </cell>
          <cell r="C100">
            <v>624872</v>
          </cell>
          <cell r="D100">
            <v>0</v>
          </cell>
          <cell r="E100">
            <v>21984.94</v>
          </cell>
          <cell r="F100">
            <v>0</v>
          </cell>
          <cell r="G100">
            <v>21984.94</v>
          </cell>
        </row>
        <row r="101">
          <cell r="A101" t="str">
            <v>15901</v>
          </cell>
          <cell r="B101" t="str">
            <v>CONCORD ACADEMY-BOYNE</v>
          </cell>
          <cell r="C101">
            <v>19066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15902</v>
          </cell>
          <cell r="B102" t="str">
            <v>NORTHWEST ACADEMY</v>
          </cell>
          <cell r="C102">
            <v>6073</v>
          </cell>
          <cell r="D102">
            <v>0</v>
          </cell>
          <cell r="E102">
            <v>467.23</v>
          </cell>
          <cell r="F102">
            <v>0</v>
          </cell>
          <cell r="G102">
            <v>384.64</v>
          </cell>
        </row>
        <row r="103">
          <cell r="A103" t="str">
            <v>16000</v>
          </cell>
          <cell r="B103" t="str">
            <v>CHEB OT PRES ISLE I.S.D</v>
          </cell>
          <cell r="C103">
            <v>3014458</v>
          </cell>
          <cell r="D103">
            <v>210383</v>
          </cell>
          <cell r="E103">
            <v>190107.82</v>
          </cell>
          <cell r="F103">
            <v>37959.49</v>
          </cell>
          <cell r="G103">
            <v>228067.31</v>
          </cell>
        </row>
        <row r="104">
          <cell r="A104" t="str">
            <v>16015</v>
          </cell>
          <cell r="B104" t="str">
            <v>CHEBOYGAN AREA SCHOOLS</v>
          </cell>
          <cell r="C104">
            <v>1835470</v>
          </cell>
          <cell r="D104">
            <v>169868</v>
          </cell>
          <cell r="E104">
            <v>67537.27</v>
          </cell>
          <cell r="F104">
            <v>26677.19</v>
          </cell>
          <cell r="G104">
            <v>94214.46</v>
          </cell>
        </row>
        <row r="105">
          <cell r="A105" t="str">
            <v>16050</v>
          </cell>
          <cell r="B105" t="str">
            <v>INLAND LAKES SCHOOL DISTRICT</v>
          </cell>
          <cell r="C105">
            <v>685714</v>
          </cell>
          <cell r="D105">
            <v>63182</v>
          </cell>
          <cell r="E105">
            <v>16973.86</v>
          </cell>
          <cell r="F105">
            <v>17790.91</v>
          </cell>
          <cell r="G105">
            <v>34764.769999999997</v>
          </cell>
        </row>
        <row r="106">
          <cell r="A106" t="str">
            <v>16070</v>
          </cell>
          <cell r="B106" t="str">
            <v>MACKINAW CITY PUBLIC SCHOOLS</v>
          </cell>
          <cell r="C106">
            <v>60843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16100</v>
          </cell>
          <cell r="B107" t="str">
            <v>WOLVERINE COMMUNITY SCHOOL DISTRICT</v>
          </cell>
          <cell r="C107">
            <v>177624</v>
          </cell>
          <cell r="D107">
            <v>22849</v>
          </cell>
          <cell r="E107">
            <v>10446.83</v>
          </cell>
          <cell r="F107">
            <v>0</v>
          </cell>
          <cell r="G107">
            <v>10446.83</v>
          </cell>
        </row>
        <row r="108">
          <cell r="A108" t="str">
            <v>17000</v>
          </cell>
          <cell r="B108" t="str">
            <v>EASTERN U.P. I.S.D.</v>
          </cell>
          <cell r="C108">
            <v>2812224</v>
          </cell>
          <cell r="D108">
            <v>0</v>
          </cell>
          <cell r="E108">
            <v>126380.78</v>
          </cell>
          <cell r="F108">
            <v>0</v>
          </cell>
          <cell r="G108">
            <v>126380.78</v>
          </cell>
        </row>
        <row r="109">
          <cell r="A109" t="str">
            <v>17010</v>
          </cell>
          <cell r="B109" t="str">
            <v>SAULT STE MARIE AREA SCHOOLS</v>
          </cell>
          <cell r="C109">
            <v>2507500</v>
          </cell>
          <cell r="D109">
            <v>367131</v>
          </cell>
          <cell r="E109">
            <v>104893.22</v>
          </cell>
          <cell r="F109">
            <v>27936.18</v>
          </cell>
          <cell r="G109">
            <v>132829.4</v>
          </cell>
        </row>
        <row r="110">
          <cell r="A110" t="str">
            <v>17050</v>
          </cell>
          <cell r="B110" t="str">
            <v>DETOUR AREA SCHOOLS</v>
          </cell>
          <cell r="C110">
            <v>57570</v>
          </cell>
          <cell r="D110">
            <v>7062</v>
          </cell>
          <cell r="E110">
            <v>4303.3</v>
          </cell>
          <cell r="F110">
            <v>1703.83</v>
          </cell>
          <cell r="G110">
            <v>5350.08</v>
          </cell>
        </row>
        <row r="111">
          <cell r="A111" t="str">
            <v>17090</v>
          </cell>
          <cell r="B111" t="str">
            <v>PICKFORD PUBLIC SCHOOLS</v>
          </cell>
          <cell r="C111">
            <v>27653</v>
          </cell>
          <cell r="D111">
            <v>0</v>
          </cell>
          <cell r="E111">
            <v>4705.6099999999997</v>
          </cell>
          <cell r="F111">
            <v>1890.84</v>
          </cell>
          <cell r="G111">
            <v>1751.43</v>
          </cell>
        </row>
        <row r="112">
          <cell r="A112" t="str">
            <v>17110</v>
          </cell>
          <cell r="B112" t="str">
            <v>RUDYARD AREA SCHOOLS</v>
          </cell>
          <cell r="C112">
            <v>389370</v>
          </cell>
          <cell r="D112">
            <v>147426</v>
          </cell>
          <cell r="E112">
            <v>22636.73</v>
          </cell>
          <cell r="F112">
            <v>24934.27</v>
          </cell>
          <cell r="G112">
            <v>47571</v>
          </cell>
        </row>
        <row r="113">
          <cell r="A113" t="str">
            <v>17140</v>
          </cell>
          <cell r="B113" t="str">
            <v>BRIMLEY AREA SCHOOLS</v>
          </cell>
          <cell r="C113">
            <v>269287</v>
          </cell>
          <cell r="D113">
            <v>111424</v>
          </cell>
          <cell r="E113">
            <v>15667.55</v>
          </cell>
          <cell r="F113">
            <v>6954.55</v>
          </cell>
          <cell r="G113">
            <v>22622.1</v>
          </cell>
        </row>
        <row r="114">
          <cell r="A114" t="str">
            <v>17160</v>
          </cell>
          <cell r="B114" t="str">
            <v>WHITEFISH SCHOOLS</v>
          </cell>
          <cell r="C114">
            <v>2308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17901</v>
          </cell>
          <cell r="B115" t="str">
            <v>BAHWETING ANISHNABE PUBLIC SCHOOL ACADEM</v>
          </cell>
          <cell r="C115">
            <v>121526</v>
          </cell>
          <cell r="D115">
            <v>0</v>
          </cell>
          <cell r="E115">
            <v>3016.25</v>
          </cell>
          <cell r="F115">
            <v>0</v>
          </cell>
          <cell r="G115">
            <v>3016.25</v>
          </cell>
        </row>
        <row r="116">
          <cell r="A116" t="str">
            <v>17902</v>
          </cell>
          <cell r="B116" t="str">
            <v>OJIBWE CHARTER SCHOOL</v>
          </cell>
          <cell r="C116">
            <v>63950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18000</v>
          </cell>
          <cell r="B117" t="str">
            <v>CLARE GLADWIN I.S.D.</v>
          </cell>
          <cell r="C117">
            <v>3743759</v>
          </cell>
          <cell r="D117">
            <v>4782</v>
          </cell>
          <cell r="E117">
            <v>151025.07</v>
          </cell>
          <cell r="F117">
            <v>3544.82</v>
          </cell>
          <cell r="G117">
            <v>154392.39000000001</v>
          </cell>
        </row>
        <row r="118">
          <cell r="A118" t="str">
            <v>18010</v>
          </cell>
          <cell r="B118" t="str">
            <v>CLARE PUBLIC SCHOOLS</v>
          </cell>
          <cell r="C118">
            <v>1085604</v>
          </cell>
          <cell r="D118">
            <v>72092</v>
          </cell>
          <cell r="E118">
            <v>42521.89</v>
          </cell>
          <cell r="F118">
            <v>10184.23</v>
          </cell>
          <cell r="G118">
            <v>52706.12</v>
          </cell>
        </row>
        <row r="119">
          <cell r="A119" t="str">
            <v>18020</v>
          </cell>
          <cell r="B119" t="str">
            <v>FARWELL AREA SCHOOLS</v>
          </cell>
          <cell r="C119">
            <v>1036401</v>
          </cell>
          <cell r="D119">
            <v>133042</v>
          </cell>
          <cell r="E119">
            <v>48610.82</v>
          </cell>
          <cell r="F119">
            <v>18223.919999999998</v>
          </cell>
          <cell r="G119">
            <v>66834.740000000005</v>
          </cell>
        </row>
        <row r="120">
          <cell r="A120" t="str">
            <v>18060</v>
          </cell>
          <cell r="B120" t="str">
            <v>HARRISON COMMUNITY SCHOOLS</v>
          </cell>
          <cell r="C120">
            <v>2475641</v>
          </cell>
          <cell r="D120">
            <v>176115</v>
          </cell>
          <cell r="E120">
            <v>66763.240000000005</v>
          </cell>
          <cell r="F120">
            <v>21114.85</v>
          </cell>
          <cell r="G120">
            <v>87878.09</v>
          </cell>
        </row>
        <row r="121">
          <cell r="A121" t="str">
            <v>19000</v>
          </cell>
          <cell r="B121" t="str">
            <v>CLINTON COUNTY RESA</v>
          </cell>
          <cell r="C121">
            <v>4059702</v>
          </cell>
          <cell r="D121">
            <v>984696</v>
          </cell>
          <cell r="E121">
            <v>143680.19</v>
          </cell>
          <cell r="F121">
            <v>89396.17</v>
          </cell>
          <cell r="G121">
            <v>233076.36</v>
          </cell>
        </row>
        <row r="122">
          <cell r="A122" t="str">
            <v>19010</v>
          </cell>
          <cell r="B122" t="str">
            <v>DEWITT PUBLIC SCHOOLS</v>
          </cell>
          <cell r="C122">
            <v>1842346</v>
          </cell>
          <cell r="D122">
            <v>42708</v>
          </cell>
          <cell r="E122">
            <v>58672.82</v>
          </cell>
          <cell r="F122">
            <v>1993.48</v>
          </cell>
          <cell r="G122">
            <v>60666.3</v>
          </cell>
        </row>
        <row r="123">
          <cell r="A123" t="str">
            <v>19070</v>
          </cell>
          <cell r="B123" t="str">
            <v>FOWLER PUBLIC SCHOOLS</v>
          </cell>
          <cell r="C123">
            <v>189670</v>
          </cell>
          <cell r="D123">
            <v>0</v>
          </cell>
          <cell r="E123">
            <v>6879.11</v>
          </cell>
          <cell r="F123">
            <v>0</v>
          </cell>
          <cell r="G123">
            <v>6879.11</v>
          </cell>
        </row>
        <row r="124">
          <cell r="A124" t="str">
            <v>19100</v>
          </cell>
          <cell r="B124" t="str">
            <v>BATH COMMUNITY SCHOOLS</v>
          </cell>
          <cell r="C124">
            <v>575703</v>
          </cell>
          <cell r="D124">
            <v>0</v>
          </cell>
          <cell r="E124">
            <v>25459.74</v>
          </cell>
          <cell r="F124">
            <v>0</v>
          </cell>
          <cell r="G124">
            <v>25459.74</v>
          </cell>
        </row>
        <row r="125">
          <cell r="A125" t="str">
            <v>19120</v>
          </cell>
          <cell r="B125" t="str">
            <v>OVID ELSIE AREA SCHOOLS</v>
          </cell>
          <cell r="C125">
            <v>1162253</v>
          </cell>
          <cell r="D125">
            <v>41794</v>
          </cell>
          <cell r="E125">
            <v>49846.26</v>
          </cell>
          <cell r="F125">
            <v>6023.4</v>
          </cell>
          <cell r="G125">
            <v>55869.66</v>
          </cell>
        </row>
        <row r="126">
          <cell r="A126" t="str">
            <v>19125</v>
          </cell>
          <cell r="B126" t="str">
            <v>PEWAMO WESTPHALIA COMM SCHS</v>
          </cell>
          <cell r="C126">
            <v>317885</v>
          </cell>
          <cell r="D126">
            <v>15350</v>
          </cell>
          <cell r="E126">
            <v>11219.09</v>
          </cell>
          <cell r="F126">
            <v>1303.24</v>
          </cell>
          <cell r="G126">
            <v>12522.33</v>
          </cell>
        </row>
        <row r="127">
          <cell r="A127" t="str">
            <v>19140</v>
          </cell>
          <cell r="B127" t="str">
            <v>ST. JOHNS PUBLIC SCHOOLS</v>
          </cell>
          <cell r="C127">
            <v>2884099</v>
          </cell>
          <cell r="D127">
            <v>16592</v>
          </cell>
          <cell r="E127">
            <v>103171.05</v>
          </cell>
          <cell r="F127">
            <v>12907.17</v>
          </cell>
          <cell r="G127">
            <v>114854.56</v>
          </cell>
        </row>
        <row r="128">
          <cell r="A128" t="str">
            <v>20015</v>
          </cell>
          <cell r="B128" t="str">
            <v>CRAWFORD AUSABLE SCHOOLS</v>
          </cell>
          <cell r="C128">
            <v>1687887</v>
          </cell>
          <cell r="D128">
            <v>0</v>
          </cell>
          <cell r="E128">
            <v>72961.17</v>
          </cell>
          <cell r="F128">
            <v>0</v>
          </cell>
          <cell r="G128">
            <v>72961.17</v>
          </cell>
        </row>
        <row r="129">
          <cell r="A129" t="str">
            <v>21000</v>
          </cell>
          <cell r="B129" t="str">
            <v>DELTA SCHOOLCRAFT I.S.D</v>
          </cell>
          <cell r="C129">
            <v>2339952</v>
          </cell>
          <cell r="D129">
            <v>377443</v>
          </cell>
          <cell r="E129">
            <v>114416.55</v>
          </cell>
          <cell r="F129">
            <v>34963.199999999997</v>
          </cell>
          <cell r="G129">
            <v>149379.75</v>
          </cell>
        </row>
        <row r="130">
          <cell r="A130" t="str">
            <v>21010</v>
          </cell>
          <cell r="B130" t="str">
            <v>ESCANABA AREA PUBLIC SCHOOLS</v>
          </cell>
          <cell r="C130">
            <v>2750449</v>
          </cell>
          <cell r="D130">
            <v>155062</v>
          </cell>
          <cell r="E130">
            <v>146798.98000000001</v>
          </cell>
          <cell r="F130">
            <v>19441.689999999999</v>
          </cell>
          <cell r="G130">
            <v>166240.67000000001</v>
          </cell>
        </row>
        <row r="131">
          <cell r="A131" t="str">
            <v>21025</v>
          </cell>
          <cell r="B131" t="str">
            <v>GLADSTONE AREA SCHOOLS</v>
          </cell>
          <cell r="C131">
            <v>1472406</v>
          </cell>
          <cell r="D131">
            <v>0</v>
          </cell>
          <cell r="E131">
            <v>52544.37</v>
          </cell>
          <cell r="F131">
            <v>0</v>
          </cell>
          <cell r="G131">
            <v>52544.37</v>
          </cell>
        </row>
        <row r="132">
          <cell r="A132" t="str">
            <v>21060</v>
          </cell>
          <cell r="B132" t="str">
            <v>RAPID RIVER PUBLIC SCHOOLS</v>
          </cell>
          <cell r="C132">
            <v>291318</v>
          </cell>
          <cell r="D132">
            <v>0</v>
          </cell>
          <cell r="E132">
            <v>15244.66</v>
          </cell>
          <cell r="F132">
            <v>0</v>
          </cell>
          <cell r="G132">
            <v>15244.66</v>
          </cell>
        </row>
        <row r="133">
          <cell r="A133" t="str">
            <v>21065</v>
          </cell>
          <cell r="B133" t="str">
            <v>BIG BAY DE NOC SCHOOL DISTRICT</v>
          </cell>
          <cell r="C133">
            <v>187111</v>
          </cell>
          <cell r="D133">
            <v>0</v>
          </cell>
          <cell r="E133">
            <v>9078.4599999999991</v>
          </cell>
          <cell r="F133">
            <v>0</v>
          </cell>
          <cell r="G133">
            <v>9078.4599999999991</v>
          </cell>
        </row>
        <row r="134">
          <cell r="A134" t="str">
            <v>21090</v>
          </cell>
          <cell r="B134" t="str">
            <v>BARK RIVER HARRIS SCHOOL DISTRICT</v>
          </cell>
          <cell r="C134">
            <v>508417</v>
          </cell>
          <cell r="D134">
            <v>0</v>
          </cell>
          <cell r="E134">
            <v>10575.47</v>
          </cell>
          <cell r="F134">
            <v>0</v>
          </cell>
          <cell r="G134">
            <v>10575.47</v>
          </cell>
        </row>
        <row r="135">
          <cell r="A135" t="str">
            <v>21135</v>
          </cell>
          <cell r="B135" t="str">
            <v>MID PENINSULA SCHOOL DISTRICT</v>
          </cell>
          <cell r="C135">
            <v>223690</v>
          </cell>
          <cell r="D135">
            <v>580</v>
          </cell>
          <cell r="E135">
            <v>8908.4</v>
          </cell>
          <cell r="F135">
            <v>977.43</v>
          </cell>
          <cell r="G135">
            <v>9316.82</v>
          </cell>
        </row>
        <row r="136">
          <cell r="A136" t="str">
            <v>22000</v>
          </cell>
          <cell r="B136" t="str">
            <v>DICKINSON-IRON I.S.D.</v>
          </cell>
          <cell r="C136">
            <v>2495085</v>
          </cell>
          <cell r="D136">
            <v>420350</v>
          </cell>
          <cell r="E136">
            <v>108826.77</v>
          </cell>
          <cell r="F136">
            <v>88802.41</v>
          </cell>
          <cell r="G136">
            <v>197629.18</v>
          </cell>
        </row>
        <row r="137">
          <cell r="A137" t="str">
            <v>22010</v>
          </cell>
          <cell r="B137" t="str">
            <v>IRON MOUNTAIN CITY SCHOOL DISTRICT</v>
          </cell>
          <cell r="C137">
            <v>774741</v>
          </cell>
          <cell r="D137">
            <v>0</v>
          </cell>
          <cell r="E137">
            <v>20586.61</v>
          </cell>
          <cell r="F137">
            <v>0</v>
          </cell>
          <cell r="G137">
            <v>20586.61</v>
          </cell>
        </row>
        <row r="138">
          <cell r="A138" t="str">
            <v>22025</v>
          </cell>
          <cell r="B138" t="str">
            <v>NORWAY VULCAN AREA SCHOOLS</v>
          </cell>
          <cell r="C138">
            <v>354880</v>
          </cell>
          <cell r="D138">
            <v>0</v>
          </cell>
          <cell r="E138">
            <v>12234.3</v>
          </cell>
          <cell r="F138">
            <v>0</v>
          </cell>
          <cell r="G138">
            <v>12234.3</v>
          </cell>
        </row>
        <row r="139">
          <cell r="A139" t="str">
            <v>22030</v>
          </cell>
          <cell r="B139" t="str">
            <v>BREITUNG TWP SCHOOL DISTRICT</v>
          </cell>
          <cell r="C139">
            <v>1328550</v>
          </cell>
          <cell r="D139">
            <v>0</v>
          </cell>
          <cell r="E139">
            <v>59001.73</v>
          </cell>
          <cell r="F139">
            <v>0</v>
          </cell>
          <cell r="G139">
            <v>59001.73</v>
          </cell>
        </row>
        <row r="140">
          <cell r="A140" t="str">
            <v>22045</v>
          </cell>
          <cell r="B140" t="str">
            <v>NORTH DICKINSON COUNTY SCHOOL DISTRICT</v>
          </cell>
          <cell r="C140">
            <v>317403</v>
          </cell>
          <cell r="D140">
            <v>0</v>
          </cell>
          <cell r="E140">
            <v>13379.73</v>
          </cell>
          <cell r="F140">
            <v>0</v>
          </cell>
          <cell r="G140">
            <v>13379.73</v>
          </cell>
        </row>
        <row r="141">
          <cell r="A141" t="str">
            <v>23000</v>
          </cell>
          <cell r="B141" t="str">
            <v>EATON I.S.D.</v>
          </cell>
          <cell r="C141">
            <v>7810188</v>
          </cell>
          <cell r="D141">
            <v>2403680</v>
          </cell>
          <cell r="E141">
            <v>270153.12</v>
          </cell>
          <cell r="F141">
            <v>0</v>
          </cell>
          <cell r="G141">
            <v>270153.12</v>
          </cell>
        </row>
        <row r="142">
          <cell r="A142" t="str">
            <v>23010</v>
          </cell>
          <cell r="B142" t="str">
            <v>BELLEVUE  COMMUNITY SCHOOLS</v>
          </cell>
          <cell r="C142">
            <v>474270</v>
          </cell>
          <cell r="D142">
            <v>77913</v>
          </cell>
          <cell r="E142">
            <v>27306.75</v>
          </cell>
          <cell r="F142">
            <v>8781.65</v>
          </cell>
          <cell r="G142">
            <v>36088.400000000001</v>
          </cell>
        </row>
        <row r="143">
          <cell r="A143" t="str">
            <v>23030</v>
          </cell>
          <cell r="B143" t="str">
            <v>CHARLOTTE PUBLIC SCHOOLS</v>
          </cell>
          <cell r="C143">
            <v>3147055</v>
          </cell>
          <cell r="D143">
            <v>9319</v>
          </cell>
          <cell r="E143">
            <v>120350.62</v>
          </cell>
          <cell r="F143">
            <v>38485.9</v>
          </cell>
          <cell r="G143">
            <v>126912.73</v>
          </cell>
        </row>
        <row r="144">
          <cell r="A144" t="str">
            <v>23050</v>
          </cell>
          <cell r="B144" t="str">
            <v>EATON RAPIDS PUBLIC SCHOOLS</v>
          </cell>
          <cell r="C144">
            <v>3498206</v>
          </cell>
          <cell r="D144">
            <v>0</v>
          </cell>
          <cell r="E144">
            <v>113701.48</v>
          </cell>
          <cell r="F144">
            <v>35365.83</v>
          </cell>
          <cell r="G144">
            <v>113701.48</v>
          </cell>
        </row>
        <row r="145">
          <cell r="A145" t="str">
            <v>23060</v>
          </cell>
          <cell r="B145" t="str">
            <v>GRAND LEDGE PUBLIC SCHOOLS</v>
          </cell>
          <cell r="C145">
            <v>5663208</v>
          </cell>
          <cell r="D145">
            <v>36930</v>
          </cell>
          <cell r="E145">
            <v>245745.71</v>
          </cell>
          <cell r="F145">
            <v>73500.62</v>
          </cell>
          <cell r="G145">
            <v>271750.52</v>
          </cell>
        </row>
        <row r="146">
          <cell r="A146" t="str">
            <v>23065</v>
          </cell>
          <cell r="B146" t="str">
            <v>MAPLE VALLEY SCHOOL DISTRICT</v>
          </cell>
          <cell r="C146">
            <v>1241263</v>
          </cell>
          <cell r="D146">
            <v>15229</v>
          </cell>
          <cell r="E146">
            <v>60561.440000000002</v>
          </cell>
          <cell r="F146">
            <v>13226.48</v>
          </cell>
          <cell r="G146">
            <v>71285.17</v>
          </cell>
        </row>
        <row r="147">
          <cell r="A147" t="str">
            <v>23080</v>
          </cell>
          <cell r="B147" t="str">
            <v>OLIVET COMMUNITY SCHOOLS</v>
          </cell>
          <cell r="C147">
            <v>809940</v>
          </cell>
          <cell r="D147">
            <v>110538</v>
          </cell>
          <cell r="E147">
            <v>30187.77</v>
          </cell>
          <cell r="F147">
            <v>15301.74</v>
          </cell>
          <cell r="G147">
            <v>45489.51</v>
          </cell>
        </row>
        <row r="148">
          <cell r="A148" t="str">
            <v>23090</v>
          </cell>
          <cell r="B148" t="str">
            <v>POTTERVILLE PUBLIC SCHOOLS</v>
          </cell>
          <cell r="C148">
            <v>1115284</v>
          </cell>
          <cell r="D148">
            <v>2808</v>
          </cell>
          <cell r="E148">
            <v>37405.42</v>
          </cell>
          <cell r="F148">
            <v>6166.34</v>
          </cell>
          <cell r="G148">
            <v>39382.720000000001</v>
          </cell>
        </row>
        <row r="149">
          <cell r="A149" t="str">
            <v>23490</v>
          </cell>
          <cell r="B149" t="str">
            <v>ONEIDA TWP SCHOOL DISTRICT #3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23901</v>
          </cell>
          <cell r="B150" t="str">
            <v>ISLAND CITY ACADEMY</v>
          </cell>
          <cell r="C150">
            <v>77558</v>
          </cell>
          <cell r="D150">
            <v>0</v>
          </cell>
          <cell r="E150">
            <v>110.27</v>
          </cell>
          <cell r="F150">
            <v>0</v>
          </cell>
          <cell r="G150">
            <v>110.27</v>
          </cell>
        </row>
        <row r="151">
          <cell r="A151" t="str">
            <v>24020</v>
          </cell>
          <cell r="B151" t="str">
            <v>HARBOR SPRINGS SCHOOL DISTRICT</v>
          </cell>
          <cell r="C151">
            <v>582952</v>
          </cell>
          <cell r="D151">
            <v>0</v>
          </cell>
          <cell r="E151">
            <v>21849.34</v>
          </cell>
          <cell r="F151">
            <v>1530.23</v>
          </cell>
          <cell r="G151">
            <v>21849.34</v>
          </cell>
        </row>
        <row r="152">
          <cell r="A152" t="str">
            <v>24030</v>
          </cell>
          <cell r="B152" t="str">
            <v>LITTLEFIELD PUBLIC SCHOOL DISTRICT</v>
          </cell>
          <cell r="C152">
            <v>364711</v>
          </cell>
          <cell r="D152">
            <v>6103</v>
          </cell>
          <cell r="E152">
            <v>12829.28</v>
          </cell>
          <cell r="F152">
            <v>0</v>
          </cell>
          <cell r="G152">
            <v>12829.28</v>
          </cell>
        </row>
        <row r="153">
          <cell r="A153" t="str">
            <v>24040</v>
          </cell>
          <cell r="B153" t="str">
            <v>PELLSTON PUBLIC SCHOOL DISTRICT</v>
          </cell>
          <cell r="C153">
            <v>590781</v>
          </cell>
          <cell r="D153">
            <v>0</v>
          </cell>
          <cell r="E153">
            <v>18868.43</v>
          </cell>
          <cell r="F153">
            <v>2539.1999999999998</v>
          </cell>
          <cell r="G153">
            <v>18868.43</v>
          </cell>
        </row>
        <row r="154">
          <cell r="A154" t="str">
            <v>24070</v>
          </cell>
          <cell r="B154" t="str">
            <v>PETOSKEY PUBLIC SCHOOLS</v>
          </cell>
          <cell r="C154">
            <v>2099315</v>
          </cell>
          <cell r="D154">
            <v>38178</v>
          </cell>
          <cell r="E154">
            <v>51827.98</v>
          </cell>
          <cell r="F154">
            <v>5212.9799999999996</v>
          </cell>
          <cell r="G154">
            <v>57040.959999999999</v>
          </cell>
        </row>
        <row r="155">
          <cell r="A155" t="str">
            <v>24901</v>
          </cell>
          <cell r="B155" t="str">
            <v>CONCORD ACADEMY - PETOSKEY</v>
          </cell>
          <cell r="C155">
            <v>52134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25000</v>
          </cell>
          <cell r="B156" t="str">
            <v>GENESEE I.S.D.</v>
          </cell>
          <cell r="C156">
            <v>28001393</v>
          </cell>
          <cell r="D156">
            <v>6725689</v>
          </cell>
          <cell r="E156">
            <v>1138617.17</v>
          </cell>
          <cell r="F156">
            <v>0</v>
          </cell>
          <cell r="G156">
            <v>1138617.17</v>
          </cell>
        </row>
        <row r="157">
          <cell r="A157" t="str">
            <v>25010</v>
          </cell>
          <cell r="B157" t="str">
            <v>FLINT CITY SCHOOL DISTRICT</v>
          </cell>
          <cell r="C157">
            <v>24125130</v>
          </cell>
          <cell r="D157">
            <v>2891628</v>
          </cell>
          <cell r="E157">
            <v>1455401.36</v>
          </cell>
          <cell r="F157">
            <v>454297.89</v>
          </cell>
          <cell r="G157">
            <v>1909699.25</v>
          </cell>
        </row>
        <row r="158">
          <cell r="A158" t="str">
            <v>25030</v>
          </cell>
          <cell r="B158" t="str">
            <v>GRAND BLANC COMM SCHOOLS</v>
          </cell>
          <cell r="C158">
            <v>5984977</v>
          </cell>
          <cell r="D158">
            <v>151857</v>
          </cell>
          <cell r="E158">
            <v>202482.21</v>
          </cell>
          <cell r="F158">
            <v>61209.64</v>
          </cell>
          <cell r="G158">
            <v>263691.84999999998</v>
          </cell>
        </row>
        <row r="159">
          <cell r="A159" t="str">
            <v>25040</v>
          </cell>
          <cell r="B159" t="str">
            <v>MT. MORRIS CONSOLIDATED SCHOOLS</v>
          </cell>
          <cell r="C159">
            <v>3031108</v>
          </cell>
          <cell r="D159">
            <v>82787</v>
          </cell>
          <cell r="E159">
            <v>130815.31</v>
          </cell>
          <cell r="F159">
            <v>45014.29</v>
          </cell>
          <cell r="G159">
            <v>175829.6</v>
          </cell>
        </row>
        <row r="160">
          <cell r="A160" t="str">
            <v>25050</v>
          </cell>
          <cell r="B160" t="str">
            <v>GOODRICH AREA SCHOOLS</v>
          </cell>
          <cell r="C160">
            <v>931717</v>
          </cell>
          <cell r="D160">
            <v>17459</v>
          </cell>
          <cell r="E160">
            <v>37337.9</v>
          </cell>
          <cell r="F160">
            <v>12352.41</v>
          </cell>
          <cell r="G160">
            <v>49631.92</v>
          </cell>
        </row>
        <row r="161">
          <cell r="A161" t="str">
            <v>25060</v>
          </cell>
          <cell r="B161" t="str">
            <v>BENDLE PUBLIC SCHOOLS</v>
          </cell>
          <cell r="C161">
            <v>1220107</v>
          </cell>
          <cell r="D161">
            <v>0</v>
          </cell>
          <cell r="E161">
            <v>52363.1</v>
          </cell>
          <cell r="F161">
            <v>13084.9</v>
          </cell>
          <cell r="G161">
            <v>52363.1</v>
          </cell>
        </row>
        <row r="162">
          <cell r="A162" t="str">
            <v>25070</v>
          </cell>
          <cell r="B162" t="str">
            <v>GENESEE SCHOOL DISTRICT</v>
          </cell>
          <cell r="C162">
            <v>745813</v>
          </cell>
          <cell r="D162">
            <v>0</v>
          </cell>
          <cell r="E162">
            <v>35173.46</v>
          </cell>
          <cell r="F162">
            <v>8805.6299999999992</v>
          </cell>
          <cell r="G162">
            <v>35173.46</v>
          </cell>
        </row>
        <row r="163">
          <cell r="A163" t="str">
            <v>25080</v>
          </cell>
          <cell r="B163" t="str">
            <v>CARMAN-AINSWORTH SCHOOLS</v>
          </cell>
          <cell r="C163">
            <v>5204437</v>
          </cell>
          <cell r="D163">
            <v>177658</v>
          </cell>
          <cell r="E163">
            <v>205748.52</v>
          </cell>
          <cell r="F163">
            <v>81832.19</v>
          </cell>
          <cell r="G163">
            <v>287580.71000000002</v>
          </cell>
        </row>
        <row r="164">
          <cell r="A164" t="str">
            <v>25100</v>
          </cell>
          <cell r="B164" t="str">
            <v>FENTON AREA PUBLIC SCHOOLS</v>
          </cell>
          <cell r="C164">
            <v>3058545</v>
          </cell>
          <cell r="D164">
            <v>111336</v>
          </cell>
          <cell r="E164">
            <v>130749.63</v>
          </cell>
          <cell r="F164">
            <v>32624.44</v>
          </cell>
          <cell r="G164">
            <v>163374.07</v>
          </cell>
        </row>
        <row r="165">
          <cell r="A165" t="str">
            <v>25110</v>
          </cell>
          <cell r="B165" t="str">
            <v>KEARSLEY COMMUNITY SCHOOLS</v>
          </cell>
          <cell r="C165">
            <v>2334605</v>
          </cell>
          <cell r="D165">
            <v>41859</v>
          </cell>
          <cell r="E165">
            <v>104810.95</v>
          </cell>
          <cell r="F165">
            <v>19044.02</v>
          </cell>
          <cell r="G165">
            <v>123854.97</v>
          </cell>
        </row>
        <row r="166">
          <cell r="A166" t="str">
            <v>25120</v>
          </cell>
          <cell r="B166" t="str">
            <v>FLUSHING COMMUNITY SCHOOLS</v>
          </cell>
          <cell r="C166">
            <v>3310157</v>
          </cell>
          <cell r="D166">
            <v>2680</v>
          </cell>
          <cell r="E166">
            <v>117463.96</v>
          </cell>
          <cell r="F166">
            <v>25414.87</v>
          </cell>
          <cell r="G166">
            <v>119351.12</v>
          </cell>
        </row>
        <row r="167">
          <cell r="A167" t="str">
            <v>25130</v>
          </cell>
          <cell r="B167" t="str">
            <v>ATHERTON COMMUNITY SCHOOL DISTRICT</v>
          </cell>
          <cell r="C167">
            <v>705930</v>
          </cell>
          <cell r="D167">
            <v>0</v>
          </cell>
          <cell r="E167">
            <v>31900.51</v>
          </cell>
          <cell r="F167">
            <v>15942.35</v>
          </cell>
          <cell r="G167">
            <v>31900.51</v>
          </cell>
        </row>
        <row r="168">
          <cell r="A168" t="str">
            <v>25140</v>
          </cell>
          <cell r="B168" t="str">
            <v>DAVISON COMMUNITY SCHOOLS</v>
          </cell>
          <cell r="C168">
            <v>2604096</v>
          </cell>
          <cell r="D168">
            <v>181912</v>
          </cell>
          <cell r="E168">
            <v>130899.04</v>
          </cell>
          <cell r="F168">
            <v>38057.01</v>
          </cell>
          <cell r="G168">
            <v>168956.05</v>
          </cell>
        </row>
        <row r="169">
          <cell r="A169" t="str">
            <v>25150</v>
          </cell>
          <cell r="B169" t="str">
            <v>CLIO AREA SCHOOL DISTRICT</v>
          </cell>
          <cell r="C169">
            <v>2162033</v>
          </cell>
          <cell r="D169">
            <v>0</v>
          </cell>
          <cell r="E169">
            <v>105983.17</v>
          </cell>
          <cell r="F169">
            <v>38529.339999999997</v>
          </cell>
          <cell r="G169">
            <v>105983.17</v>
          </cell>
        </row>
        <row r="170">
          <cell r="A170" t="str">
            <v>25180</v>
          </cell>
          <cell r="B170" t="str">
            <v>SWARTZ CREEK COMMUNITY SCHS</v>
          </cell>
          <cell r="C170">
            <v>3030670</v>
          </cell>
          <cell r="D170">
            <v>118865</v>
          </cell>
          <cell r="E170">
            <v>162368.10999999999</v>
          </cell>
          <cell r="F170">
            <v>44152.61</v>
          </cell>
          <cell r="G170">
            <v>206520.72</v>
          </cell>
        </row>
        <row r="171">
          <cell r="A171" t="str">
            <v>25200</v>
          </cell>
          <cell r="B171" t="str">
            <v>LAKE FENTON SCHOOLS</v>
          </cell>
          <cell r="C171">
            <v>1121415</v>
          </cell>
          <cell r="D171">
            <v>96</v>
          </cell>
          <cell r="E171">
            <v>47810.89</v>
          </cell>
          <cell r="F171">
            <v>11443.79</v>
          </cell>
          <cell r="G171">
            <v>47878.49</v>
          </cell>
        </row>
        <row r="172">
          <cell r="A172" t="str">
            <v>25210</v>
          </cell>
          <cell r="B172" t="str">
            <v>WESTWOOD HEIGHTS SCHOOL DISTRICT</v>
          </cell>
          <cell r="C172">
            <v>1117655</v>
          </cell>
          <cell r="D172">
            <v>268</v>
          </cell>
          <cell r="E172">
            <v>50358.83</v>
          </cell>
          <cell r="F172">
            <v>7451.3</v>
          </cell>
          <cell r="G172">
            <v>50547.55</v>
          </cell>
        </row>
        <row r="173">
          <cell r="A173" t="str">
            <v>25230</v>
          </cell>
          <cell r="B173" t="str">
            <v>BENTLEY COMMUNITY SCHOOL DISTRICT</v>
          </cell>
          <cell r="C173">
            <v>817905</v>
          </cell>
          <cell r="D173">
            <v>10436</v>
          </cell>
          <cell r="E173">
            <v>56490.77</v>
          </cell>
          <cell r="F173">
            <v>20998.03</v>
          </cell>
          <cell r="G173">
            <v>59151.5</v>
          </cell>
        </row>
        <row r="174">
          <cell r="A174" t="str">
            <v>25240</v>
          </cell>
          <cell r="B174" t="str">
            <v>BEECHER COMMUNITY SCHOOL DISTRICT</v>
          </cell>
          <cell r="C174">
            <v>1479437</v>
          </cell>
          <cell r="D174">
            <v>47000</v>
          </cell>
          <cell r="E174">
            <v>137343.35999999999</v>
          </cell>
          <cell r="F174">
            <v>21248.39</v>
          </cell>
          <cell r="G174">
            <v>114950.01</v>
          </cell>
        </row>
        <row r="175">
          <cell r="A175" t="str">
            <v>25250</v>
          </cell>
          <cell r="B175" t="str">
            <v>LINDEN COMMUNITY SCHOOL DISTRICT</v>
          </cell>
          <cell r="C175">
            <v>3148777</v>
          </cell>
          <cell r="D175">
            <v>8615</v>
          </cell>
          <cell r="E175">
            <v>80646.929999999993</v>
          </cell>
          <cell r="F175">
            <v>20873.93</v>
          </cell>
          <cell r="G175">
            <v>86713.31</v>
          </cell>
        </row>
        <row r="176">
          <cell r="A176" t="str">
            <v>25260</v>
          </cell>
          <cell r="B176" t="str">
            <v>MONTROSE COMMUNITY SCHOOLS</v>
          </cell>
          <cell r="C176">
            <v>1483588</v>
          </cell>
          <cell r="D176">
            <v>959</v>
          </cell>
          <cell r="E176">
            <v>76956.66</v>
          </cell>
          <cell r="F176">
            <v>30162.77</v>
          </cell>
          <cell r="G176">
            <v>77631.95</v>
          </cell>
        </row>
        <row r="177">
          <cell r="A177" t="str">
            <v>25280</v>
          </cell>
          <cell r="B177" t="str">
            <v>LAKEVILLE COMMUNITY SCHOOL DISTRICT</v>
          </cell>
          <cell r="C177">
            <v>1304956</v>
          </cell>
          <cell r="D177">
            <v>39957</v>
          </cell>
          <cell r="E177">
            <v>79501.179999999993</v>
          </cell>
          <cell r="F177">
            <v>34226.94</v>
          </cell>
          <cell r="G177">
            <v>107637.5</v>
          </cell>
        </row>
        <row r="178">
          <cell r="A178" t="str">
            <v>25902</v>
          </cell>
          <cell r="B178" t="str">
            <v>WOODLAND PARK ACADEMY</v>
          </cell>
          <cell r="C178">
            <v>124216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25903</v>
          </cell>
          <cell r="B179" t="str">
            <v>GRAND BLANC ACADEMY</v>
          </cell>
          <cell r="C179">
            <v>173850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25904</v>
          </cell>
          <cell r="B180" t="str">
            <v>NORTHRIDGE ACADEMY</v>
          </cell>
          <cell r="C180">
            <v>154320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25905</v>
          </cell>
          <cell r="B181" t="str">
            <v>INTERNATIONAL ACADEMY OF FLINT</v>
          </cell>
          <cell r="C181">
            <v>249649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25906</v>
          </cell>
          <cell r="B182" t="str">
            <v>CENTER ACADEMY</v>
          </cell>
          <cell r="C182">
            <v>110857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25907</v>
          </cell>
          <cell r="B183" t="str">
            <v>LINDEN CHARTER ACADEMY</v>
          </cell>
          <cell r="C183">
            <v>288578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25908</v>
          </cell>
          <cell r="B184" t="str">
            <v>ACADEMY OF FLINT</v>
          </cell>
          <cell r="C184">
            <v>69783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25909</v>
          </cell>
          <cell r="B185" t="str">
            <v>BURTON GLEN CHARTER ACADEMY</v>
          </cell>
          <cell r="C185">
            <v>225633</v>
          </cell>
          <cell r="D185">
            <v>206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25910</v>
          </cell>
          <cell r="B186" t="str">
            <v>RICHFIELD PUBLIC SCHOOL ACADEMY</v>
          </cell>
          <cell r="C186">
            <v>137195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25911</v>
          </cell>
          <cell r="B187" t="str">
            <v>MADISON ACADEMY</v>
          </cell>
          <cell r="C187">
            <v>101402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26010</v>
          </cell>
          <cell r="B188" t="str">
            <v>BEAVERTON RURAL SCHOOLS</v>
          </cell>
          <cell r="C188">
            <v>1201759</v>
          </cell>
          <cell r="D188">
            <v>104277</v>
          </cell>
          <cell r="E188">
            <v>49054.11</v>
          </cell>
          <cell r="F188">
            <v>8639.98</v>
          </cell>
          <cell r="G188">
            <v>57694.09</v>
          </cell>
        </row>
        <row r="189">
          <cell r="A189" t="str">
            <v>26040</v>
          </cell>
          <cell r="B189" t="str">
            <v>GLADWIN COMMUNITY SCHOOLS</v>
          </cell>
          <cell r="C189">
            <v>1927577</v>
          </cell>
          <cell r="D189">
            <v>148662</v>
          </cell>
          <cell r="E189">
            <v>60989.72</v>
          </cell>
          <cell r="F189">
            <v>17705.419999999998</v>
          </cell>
          <cell r="G189">
            <v>78695.14</v>
          </cell>
        </row>
        <row r="190">
          <cell r="A190" t="str">
            <v>26901</v>
          </cell>
          <cell r="B190" t="str">
            <v>THE CREATIVE LEARNING ACADEMY OF SCIENCE</v>
          </cell>
          <cell r="C190">
            <v>44554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27000</v>
          </cell>
          <cell r="B191" t="str">
            <v>GOGEBIC ONTONAGON I.S.D.</v>
          </cell>
          <cell r="C191">
            <v>1600104</v>
          </cell>
          <cell r="D191">
            <v>149628</v>
          </cell>
          <cell r="E191">
            <v>79840.22</v>
          </cell>
          <cell r="F191">
            <v>5786.4</v>
          </cell>
          <cell r="G191">
            <v>85626.62</v>
          </cell>
        </row>
        <row r="192">
          <cell r="A192" t="str">
            <v>27010</v>
          </cell>
          <cell r="B192" t="str">
            <v>BESSEMER CITY SCHOOL DISTRICT</v>
          </cell>
          <cell r="C192">
            <v>350729</v>
          </cell>
          <cell r="D192">
            <v>0</v>
          </cell>
          <cell r="E192">
            <v>18078.18</v>
          </cell>
          <cell r="F192">
            <v>0</v>
          </cell>
          <cell r="G192">
            <v>18078.18</v>
          </cell>
        </row>
        <row r="193">
          <cell r="A193" t="str">
            <v>27020</v>
          </cell>
          <cell r="B193" t="str">
            <v>IRONWOOD AREA SCHOOLS</v>
          </cell>
          <cell r="C193">
            <v>933954</v>
          </cell>
          <cell r="D193">
            <v>0</v>
          </cell>
          <cell r="E193">
            <v>48416.32</v>
          </cell>
          <cell r="F193">
            <v>5498.39</v>
          </cell>
          <cell r="G193">
            <v>48416.32</v>
          </cell>
        </row>
        <row r="194">
          <cell r="A194" t="str">
            <v>27070</v>
          </cell>
          <cell r="B194" t="str">
            <v>WAKEFIELD-MARENISCO SCHOOL DISTRICT</v>
          </cell>
          <cell r="C194">
            <v>211919</v>
          </cell>
          <cell r="D194">
            <v>0</v>
          </cell>
          <cell r="E194">
            <v>9186.32</v>
          </cell>
          <cell r="F194">
            <v>0</v>
          </cell>
          <cell r="G194">
            <v>9186.32</v>
          </cell>
        </row>
        <row r="195">
          <cell r="A195" t="str">
            <v>27080</v>
          </cell>
          <cell r="B195" t="str">
            <v>WATERSMEET TOWNSHIP SCHOOL DISTRICT</v>
          </cell>
          <cell r="C195">
            <v>220604</v>
          </cell>
          <cell r="D195">
            <v>0</v>
          </cell>
          <cell r="E195">
            <v>7582.52</v>
          </cell>
          <cell r="F195">
            <v>0</v>
          </cell>
          <cell r="G195">
            <v>7582.52</v>
          </cell>
        </row>
        <row r="196">
          <cell r="A196" t="str">
            <v>28000</v>
          </cell>
          <cell r="B196" t="str">
            <v>TRAVERSE BAY I.S.D.</v>
          </cell>
          <cell r="C196">
            <v>20366660</v>
          </cell>
          <cell r="D196">
            <v>39178</v>
          </cell>
          <cell r="E196">
            <v>752066.36</v>
          </cell>
          <cell r="F196">
            <v>1303.24</v>
          </cell>
          <cell r="G196">
            <v>753369.59999999998</v>
          </cell>
        </row>
        <row r="197">
          <cell r="A197" t="str">
            <v>28010</v>
          </cell>
          <cell r="B197" t="str">
            <v>TRAVERSE CITY SCHOOL DISTRICT</v>
          </cell>
          <cell r="C197">
            <v>7173540</v>
          </cell>
          <cell r="D197">
            <v>1643639</v>
          </cell>
          <cell r="E197">
            <v>278923.7</v>
          </cell>
          <cell r="F197">
            <v>185181.89</v>
          </cell>
          <cell r="G197">
            <v>464105.59</v>
          </cell>
        </row>
        <row r="198">
          <cell r="A198" t="str">
            <v>28035</v>
          </cell>
          <cell r="B198" t="str">
            <v>BUCKLEY COMMUNITY SCHOOLS</v>
          </cell>
          <cell r="C198">
            <v>216432</v>
          </cell>
          <cell r="D198">
            <v>61053</v>
          </cell>
          <cell r="E198">
            <v>6964.93</v>
          </cell>
          <cell r="F198">
            <v>6568.79</v>
          </cell>
          <cell r="G198">
            <v>13533.72</v>
          </cell>
        </row>
        <row r="199">
          <cell r="A199" t="str">
            <v>28090</v>
          </cell>
          <cell r="B199" t="str">
            <v>KINGSLEY AREA SCHOOL</v>
          </cell>
          <cell r="C199">
            <v>1054935</v>
          </cell>
          <cell r="D199">
            <v>120658</v>
          </cell>
          <cell r="E199">
            <v>24857.23</v>
          </cell>
          <cell r="F199">
            <v>21897.65</v>
          </cell>
          <cell r="G199">
            <v>46754.879999999997</v>
          </cell>
        </row>
        <row r="200">
          <cell r="A200" t="str">
            <v>28901</v>
          </cell>
          <cell r="B200" t="str">
            <v>TRAVERSE BAY COMMUNITY SCHOOL</v>
          </cell>
          <cell r="C200">
            <v>42109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28902</v>
          </cell>
          <cell r="B201" t="str">
            <v>GRAND TRAVERSE ACADEMY</v>
          </cell>
          <cell r="C201">
            <v>231786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29000</v>
          </cell>
          <cell r="B202" t="str">
            <v>GRATIOT-ISABELLA RESD</v>
          </cell>
          <cell r="C202">
            <v>5567881</v>
          </cell>
          <cell r="D202">
            <v>587180</v>
          </cell>
          <cell r="E202">
            <v>206149.5</v>
          </cell>
          <cell r="F202">
            <v>47770.42</v>
          </cell>
          <cell r="G202">
            <v>253919.92</v>
          </cell>
        </row>
        <row r="203">
          <cell r="A203" t="str">
            <v>29010</v>
          </cell>
          <cell r="B203" t="str">
            <v>ALMA PUBLIC SCHOOLS</v>
          </cell>
          <cell r="C203">
            <v>2001721</v>
          </cell>
          <cell r="D203">
            <v>63344</v>
          </cell>
          <cell r="E203">
            <v>101256.66</v>
          </cell>
          <cell r="F203">
            <v>6053.24</v>
          </cell>
          <cell r="G203">
            <v>107309.9</v>
          </cell>
        </row>
        <row r="204">
          <cell r="A204" t="str">
            <v>29020</v>
          </cell>
          <cell r="B204" t="str">
            <v>ASHLEY COMMUNITY SCHOOLS</v>
          </cell>
          <cell r="C204">
            <v>250839</v>
          </cell>
          <cell r="D204">
            <v>5456</v>
          </cell>
          <cell r="E204">
            <v>11690.37</v>
          </cell>
          <cell r="F204">
            <v>0</v>
          </cell>
          <cell r="G204">
            <v>11690.37</v>
          </cell>
        </row>
        <row r="205">
          <cell r="A205" t="str">
            <v>29040</v>
          </cell>
          <cell r="B205" t="str">
            <v>BRECKENRIDGE COMMUNITY SCHOOLS</v>
          </cell>
          <cell r="C205">
            <v>563494</v>
          </cell>
          <cell r="D205">
            <v>42872</v>
          </cell>
          <cell r="E205">
            <v>33938.910000000003</v>
          </cell>
          <cell r="F205">
            <v>2296.81</v>
          </cell>
          <cell r="G205">
            <v>36235.72</v>
          </cell>
        </row>
        <row r="206">
          <cell r="A206" t="str">
            <v>29050</v>
          </cell>
          <cell r="B206" t="str">
            <v>FULTON SCHOOLS</v>
          </cell>
          <cell r="C206">
            <v>493251</v>
          </cell>
          <cell r="D206">
            <v>200105</v>
          </cell>
          <cell r="E206">
            <v>15444.93</v>
          </cell>
          <cell r="F206">
            <v>9409.42</v>
          </cell>
          <cell r="G206">
            <v>24854.35</v>
          </cell>
        </row>
        <row r="207">
          <cell r="A207" t="str">
            <v>29060</v>
          </cell>
          <cell r="B207" t="str">
            <v>ITHACA PUBLIC SCHOOLS</v>
          </cell>
          <cell r="C207">
            <v>1157463</v>
          </cell>
          <cell r="D207">
            <v>115002</v>
          </cell>
          <cell r="E207">
            <v>54978.31</v>
          </cell>
          <cell r="F207">
            <v>15021.25</v>
          </cell>
          <cell r="G207">
            <v>69999.56</v>
          </cell>
        </row>
        <row r="208">
          <cell r="A208" t="str">
            <v>29100</v>
          </cell>
          <cell r="B208" t="str">
            <v>ST. LOUIS PUBLIC SCHOOLS</v>
          </cell>
          <cell r="C208">
            <v>911416</v>
          </cell>
          <cell r="D208">
            <v>67962</v>
          </cell>
          <cell r="E208">
            <v>55716.05</v>
          </cell>
          <cell r="F208">
            <v>3867.1</v>
          </cell>
          <cell r="G208">
            <v>59583.15</v>
          </cell>
        </row>
        <row r="209">
          <cell r="A209" t="str">
            <v>30000</v>
          </cell>
          <cell r="B209" t="str">
            <v>HILLSDALE I.S.D.</v>
          </cell>
          <cell r="C209">
            <v>4544244</v>
          </cell>
          <cell r="D209">
            <v>662242</v>
          </cell>
          <cell r="E209">
            <v>180004.71</v>
          </cell>
          <cell r="F209">
            <v>91749.7</v>
          </cell>
          <cell r="G209">
            <v>271754.40999999997</v>
          </cell>
        </row>
        <row r="210">
          <cell r="A210" t="str">
            <v>30010</v>
          </cell>
          <cell r="B210" t="str">
            <v>CAMDEN FRONTIER SCHOOLS</v>
          </cell>
          <cell r="C210">
            <v>227286</v>
          </cell>
          <cell r="D210">
            <v>0</v>
          </cell>
          <cell r="E210">
            <v>10240.16</v>
          </cell>
          <cell r="F210">
            <v>0</v>
          </cell>
          <cell r="G210">
            <v>10240.16</v>
          </cell>
        </row>
        <row r="211">
          <cell r="A211" t="str">
            <v>30020</v>
          </cell>
          <cell r="B211" t="str">
            <v>HILLSDALE COMMUNITY PUBLIC SCHOOLS</v>
          </cell>
          <cell r="C211">
            <v>1488135</v>
          </cell>
          <cell r="D211">
            <v>133600</v>
          </cell>
          <cell r="E211">
            <v>78538.539999999994</v>
          </cell>
          <cell r="F211">
            <v>0</v>
          </cell>
          <cell r="G211">
            <v>78538.539999999994</v>
          </cell>
        </row>
        <row r="212">
          <cell r="A212" t="str">
            <v>30030</v>
          </cell>
          <cell r="B212" t="str">
            <v>JONESVILLE COMMUNITY SCHOOLS</v>
          </cell>
          <cell r="C212">
            <v>364614</v>
          </cell>
          <cell r="D212">
            <v>21032</v>
          </cell>
          <cell r="E212">
            <v>14689.46</v>
          </cell>
          <cell r="F212">
            <v>0</v>
          </cell>
          <cell r="G212">
            <v>14689.46</v>
          </cell>
        </row>
        <row r="213">
          <cell r="A213" t="str">
            <v>30040</v>
          </cell>
          <cell r="B213" t="str">
            <v>LITCHFIELD COMMUNITY SCHOOLS</v>
          </cell>
          <cell r="C213">
            <v>543850</v>
          </cell>
          <cell r="D213">
            <v>0</v>
          </cell>
          <cell r="E213">
            <v>30004.92</v>
          </cell>
          <cell r="F213">
            <v>0</v>
          </cell>
          <cell r="G213">
            <v>30004.92</v>
          </cell>
        </row>
        <row r="214">
          <cell r="A214" t="str">
            <v>30050</v>
          </cell>
          <cell r="B214" t="str">
            <v>NORTH ADAMS-JEROME PUBLIC SCHOOLS</v>
          </cell>
          <cell r="C214">
            <v>260199</v>
          </cell>
          <cell r="D214">
            <v>0</v>
          </cell>
          <cell r="E214">
            <v>9039.44</v>
          </cell>
          <cell r="F214">
            <v>0</v>
          </cell>
          <cell r="G214">
            <v>9039.44</v>
          </cell>
        </row>
        <row r="215">
          <cell r="A215" t="str">
            <v>30060</v>
          </cell>
          <cell r="B215" t="str">
            <v>PITTSFORD AREA SCHOOLS</v>
          </cell>
          <cell r="C215">
            <v>306107</v>
          </cell>
          <cell r="D215">
            <v>0</v>
          </cell>
          <cell r="E215">
            <v>22682.58</v>
          </cell>
          <cell r="F215">
            <v>0</v>
          </cell>
          <cell r="G215">
            <v>19387.59</v>
          </cell>
        </row>
        <row r="216">
          <cell r="A216" t="str">
            <v>30070</v>
          </cell>
          <cell r="B216" t="str">
            <v>READING COMMUNITY SCHOOLS</v>
          </cell>
          <cell r="C216">
            <v>631236</v>
          </cell>
          <cell r="D216">
            <v>0</v>
          </cell>
          <cell r="E216">
            <v>14353.71</v>
          </cell>
          <cell r="F216">
            <v>0</v>
          </cell>
          <cell r="G216">
            <v>14353.71</v>
          </cell>
        </row>
        <row r="217">
          <cell r="A217" t="str">
            <v>30080</v>
          </cell>
          <cell r="B217" t="str">
            <v>WALDRON AREA SCHOOLS</v>
          </cell>
          <cell r="C217">
            <v>324550</v>
          </cell>
          <cell r="D217">
            <v>0</v>
          </cell>
          <cell r="E217">
            <v>14564.75</v>
          </cell>
          <cell r="F217">
            <v>4396.3900000000003</v>
          </cell>
          <cell r="G217">
            <v>14564.75</v>
          </cell>
        </row>
        <row r="218">
          <cell r="A218" t="str">
            <v>30901</v>
          </cell>
          <cell r="B218" t="str">
            <v>HILLSDALE PREPARATORY SCHOOL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30902</v>
          </cell>
          <cell r="B219" t="str">
            <v>WILL CARLETON CHARTER SCHOOL ACADEMY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31000</v>
          </cell>
          <cell r="B220" t="str">
            <v>COPPER COUNTRY I.S.D.</v>
          </cell>
          <cell r="C220">
            <v>1997033</v>
          </cell>
          <cell r="D220">
            <v>291995</v>
          </cell>
          <cell r="E220">
            <v>110279.63</v>
          </cell>
          <cell r="F220">
            <v>47121.4</v>
          </cell>
          <cell r="G220">
            <v>157401.03</v>
          </cell>
        </row>
        <row r="221">
          <cell r="A221" t="str">
            <v>31010</v>
          </cell>
          <cell r="B221" t="str">
            <v>HANCOCK PUBLIC SCHOOLS</v>
          </cell>
          <cell r="C221">
            <v>776078</v>
          </cell>
          <cell r="D221">
            <v>0</v>
          </cell>
          <cell r="E221">
            <v>23659.86</v>
          </cell>
          <cell r="F221">
            <v>325.81</v>
          </cell>
          <cell r="G221">
            <v>23659.86</v>
          </cell>
        </row>
        <row r="222">
          <cell r="A222" t="str">
            <v>31020</v>
          </cell>
          <cell r="B222" t="str">
            <v>ADAMS TOWNSHIP SCHOOL DISTRICT</v>
          </cell>
          <cell r="C222">
            <v>156942</v>
          </cell>
          <cell r="D222">
            <v>48511</v>
          </cell>
          <cell r="E222">
            <v>6249.68</v>
          </cell>
          <cell r="F222">
            <v>0</v>
          </cell>
          <cell r="G222">
            <v>6249.68</v>
          </cell>
        </row>
        <row r="223">
          <cell r="A223" t="str">
            <v>31030</v>
          </cell>
          <cell r="B223" t="str">
            <v>CALUMET PUBLIC SCHOOLS</v>
          </cell>
          <cell r="C223">
            <v>918669</v>
          </cell>
          <cell r="D223">
            <v>74079</v>
          </cell>
          <cell r="E223">
            <v>40070.79</v>
          </cell>
          <cell r="F223">
            <v>5999.32</v>
          </cell>
          <cell r="G223">
            <v>46070.11</v>
          </cell>
        </row>
        <row r="224">
          <cell r="A224" t="str">
            <v>31050</v>
          </cell>
          <cell r="B224" t="str">
            <v>CHASSELL TOWNSHIP SCHOOL DISTRICT</v>
          </cell>
          <cell r="C224">
            <v>110278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31070</v>
          </cell>
          <cell r="B225" t="str">
            <v>ELM RIVER TOWNSHIP SCHOOL DISTRICT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31100</v>
          </cell>
          <cell r="B226" t="str">
            <v>DOLLAR BAY-TAMARACK CITY AREA SCHOOLS</v>
          </cell>
          <cell r="C226">
            <v>39212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31110</v>
          </cell>
          <cell r="B227" t="str">
            <v>HOUGHTON-PORTAGE TOWNSHIP SCHOOLS</v>
          </cell>
          <cell r="C227">
            <v>547800</v>
          </cell>
          <cell r="D227">
            <v>0</v>
          </cell>
          <cell r="E227">
            <v>22643</v>
          </cell>
          <cell r="F227">
            <v>325.81</v>
          </cell>
          <cell r="G227">
            <v>22643</v>
          </cell>
        </row>
        <row r="228">
          <cell r="A228" t="str">
            <v>31130</v>
          </cell>
          <cell r="B228" t="str">
            <v>LAKE LINDEN HUBBELL SCHOOL DISTRICT</v>
          </cell>
          <cell r="C228">
            <v>236551</v>
          </cell>
          <cell r="D228">
            <v>0</v>
          </cell>
          <cell r="E228">
            <v>5966.38</v>
          </cell>
          <cell r="F228">
            <v>3698.28</v>
          </cell>
          <cell r="G228">
            <v>5966.38</v>
          </cell>
        </row>
        <row r="229">
          <cell r="A229" t="str">
            <v>31140</v>
          </cell>
          <cell r="B229" t="str">
            <v>STANTON TOWNSHIP SCHOOL DISTRICT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32000</v>
          </cell>
          <cell r="B230" t="str">
            <v>HURON I.S.D.</v>
          </cell>
          <cell r="C230">
            <v>3867529</v>
          </cell>
          <cell r="D230">
            <v>93973</v>
          </cell>
          <cell r="E230">
            <v>138451.42000000001</v>
          </cell>
          <cell r="F230">
            <v>26338.57</v>
          </cell>
          <cell r="G230">
            <v>164789.99</v>
          </cell>
        </row>
        <row r="231">
          <cell r="A231" t="str">
            <v>32010</v>
          </cell>
          <cell r="B231" t="str">
            <v>BAD AXE PUBLIC SCHOOLS</v>
          </cell>
          <cell r="C231">
            <v>732866</v>
          </cell>
          <cell r="D231">
            <v>0</v>
          </cell>
          <cell r="E231">
            <v>23430.959999999999</v>
          </cell>
          <cell r="F231">
            <v>0</v>
          </cell>
          <cell r="G231">
            <v>23430.959999999999</v>
          </cell>
        </row>
        <row r="232">
          <cell r="A232" t="str">
            <v>32030</v>
          </cell>
          <cell r="B232" t="str">
            <v>CASEVILLE PUBLIC SCHOOLS</v>
          </cell>
          <cell r="C232">
            <v>261573</v>
          </cell>
          <cell r="D232">
            <v>592</v>
          </cell>
          <cell r="E232">
            <v>6383.95</v>
          </cell>
          <cell r="F232">
            <v>0</v>
          </cell>
          <cell r="G232">
            <v>6383.95</v>
          </cell>
        </row>
        <row r="233">
          <cell r="A233" t="str">
            <v>32040</v>
          </cell>
          <cell r="B233" t="str">
            <v>CHURCH SCHOOL DISTRICT</v>
          </cell>
          <cell r="C233">
            <v>7299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32050</v>
          </cell>
          <cell r="B234" t="str">
            <v>LAKER SCHOOLS</v>
          </cell>
          <cell r="C234">
            <v>544585</v>
          </cell>
          <cell r="D234">
            <v>0</v>
          </cell>
          <cell r="E234">
            <v>19686.16</v>
          </cell>
          <cell r="F234">
            <v>0</v>
          </cell>
          <cell r="G234">
            <v>19686.16</v>
          </cell>
        </row>
        <row r="235">
          <cell r="A235" t="str">
            <v>32060</v>
          </cell>
          <cell r="B235" t="str">
            <v>HARBOR BEACH COMMUNITY SCHOOLS</v>
          </cell>
          <cell r="C235">
            <v>533793</v>
          </cell>
          <cell r="D235">
            <v>0</v>
          </cell>
          <cell r="E235">
            <v>16194.26</v>
          </cell>
          <cell r="F235">
            <v>0</v>
          </cell>
          <cell r="G235">
            <v>16194.26</v>
          </cell>
        </row>
        <row r="236">
          <cell r="A236" t="str">
            <v>32080</v>
          </cell>
          <cell r="B236" t="str">
            <v>NORTH HURON SCHOOL DISTRICT</v>
          </cell>
          <cell r="C236">
            <v>363925</v>
          </cell>
          <cell r="D236">
            <v>0</v>
          </cell>
          <cell r="E236">
            <v>12415.88</v>
          </cell>
          <cell r="F236">
            <v>0</v>
          </cell>
          <cell r="G236">
            <v>12415.88</v>
          </cell>
        </row>
        <row r="237">
          <cell r="A237" t="str">
            <v>32090</v>
          </cell>
          <cell r="B237" t="str">
            <v>OWENDALE GAGETOWN AREA SCHOOL DISTRICT</v>
          </cell>
          <cell r="C237">
            <v>168949</v>
          </cell>
          <cell r="D237">
            <v>0</v>
          </cell>
          <cell r="E237">
            <v>6285.65</v>
          </cell>
          <cell r="F237">
            <v>0</v>
          </cell>
          <cell r="G237">
            <v>6285.65</v>
          </cell>
        </row>
        <row r="238">
          <cell r="A238" t="str">
            <v>32130</v>
          </cell>
          <cell r="B238" t="str">
            <v>PORT HOPE COMMUNITY SCHOOLS</v>
          </cell>
          <cell r="C238">
            <v>86423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32170</v>
          </cell>
          <cell r="B239" t="str">
            <v>UBLY COMMUNITY SCHOOLS</v>
          </cell>
          <cell r="C239">
            <v>394567</v>
          </cell>
          <cell r="D239">
            <v>0</v>
          </cell>
          <cell r="E239">
            <v>10762.43</v>
          </cell>
          <cell r="F239">
            <v>0</v>
          </cell>
          <cell r="G239">
            <v>10762.43</v>
          </cell>
        </row>
        <row r="240">
          <cell r="A240" t="str">
            <v>32250</v>
          </cell>
          <cell r="B240" t="str">
            <v>BLOOMFIELD TOWNSHIP SCHOOL DISTRICT 7F</v>
          </cell>
          <cell r="C240">
            <v>6822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32260</v>
          </cell>
          <cell r="B241" t="str">
            <v>COLFAX TOWNSHIP SCHOOL DISTRICT 1F</v>
          </cell>
          <cell r="C241">
            <v>6866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32610</v>
          </cell>
          <cell r="B242" t="str">
            <v>SIGEL TWP SCHOOL DIST #3 - ADAMS SCHOOL</v>
          </cell>
          <cell r="C242">
            <v>6798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32620</v>
          </cell>
          <cell r="B243" t="str">
            <v>SIGEL TWP SCHOOL DISTRICT #4</v>
          </cell>
          <cell r="C243">
            <v>7303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32630</v>
          </cell>
          <cell r="B244" t="str">
            <v>SIGEL TWP SCHOOL DISTRICT #6</v>
          </cell>
          <cell r="C244">
            <v>6904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32650</v>
          </cell>
          <cell r="B245" t="str">
            <v>VERONA TOWNSHIP SCHOOL DISTRICT 1F</v>
          </cell>
          <cell r="C245">
            <v>6817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33000</v>
          </cell>
          <cell r="B246" t="str">
            <v>INGHAM I.S.D.</v>
          </cell>
          <cell r="C246">
            <v>17224876</v>
          </cell>
          <cell r="D246">
            <v>9866916</v>
          </cell>
          <cell r="E246">
            <v>468362.94</v>
          </cell>
          <cell r="F246">
            <v>783881.72</v>
          </cell>
          <cell r="G246">
            <v>1252244.6599999999</v>
          </cell>
        </row>
        <row r="247">
          <cell r="A247" t="str">
            <v>33010</v>
          </cell>
          <cell r="B247" t="str">
            <v>EAST LANSING SCHOOL DISTRICT</v>
          </cell>
          <cell r="C247">
            <v>5391534</v>
          </cell>
          <cell r="D247">
            <v>91422</v>
          </cell>
          <cell r="E247">
            <v>236947.83</v>
          </cell>
          <cell r="F247">
            <v>15777.14</v>
          </cell>
          <cell r="G247">
            <v>252724.97</v>
          </cell>
        </row>
        <row r="248">
          <cell r="A248" t="str">
            <v>33020</v>
          </cell>
          <cell r="B248" t="str">
            <v>LANSING PUBLIC SCHOOL DISTRICT</v>
          </cell>
          <cell r="C248">
            <v>28030610</v>
          </cell>
          <cell r="D248">
            <v>0</v>
          </cell>
          <cell r="E248">
            <v>1719136.39</v>
          </cell>
          <cell r="F248">
            <v>0</v>
          </cell>
          <cell r="G248">
            <v>1719136.39</v>
          </cell>
        </row>
        <row r="249">
          <cell r="A249" t="str">
            <v>33040</v>
          </cell>
          <cell r="B249" t="str">
            <v>DANSVILLE AGRICULTURAL SCHOOL</v>
          </cell>
          <cell r="C249">
            <v>528263</v>
          </cell>
          <cell r="D249">
            <v>18477</v>
          </cell>
          <cell r="E249">
            <v>19063.25</v>
          </cell>
          <cell r="F249">
            <v>3979.23</v>
          </cell>
          <cell r="G249">
            <v>23042.48</v>
          </cell>
        </row>
        <row r="250">
          <cell r="A250" t="str">
            <v>33060</v>
          </cell>
          <cell r="B250" t="str">
            <v>HASLETT PUBLIC SCHOOLS</v>
          </cell>
          <cell r="C250">
            <v>3085242</v>
          </cell>
          <cell r="D250">
            <v>49093</v>
          </cell>
          <cell r="E250">
            <v>88678.25</v>
          </cell>
          <cell r="F250">
            <v>2386.29</v>
          </cell>
          <cell r="G250">
            <v>91064.54</v>
          </cell>
        </row>
        <row r="251">
          <cell r="A251" t="str">
            <v>33070</v>
          </cell>
          <cell r="B251" t="str">
            <v>HOLT PUBLIC SCHOOLS</v>
          </cell>
          <cell r="C251">
            <v>6361899</v>
          </cell>
          <cell r="D251">
            <v>0</v>
          </cell>
          <cell r="E251">
            <v>297309.82</v>
          </cell>
          <cell r="F251">
            <v>0</v>
          </cell>
          <cell r="G251">
            <v>297309.82</v>
          </cell>
        </row>
        <row r="252">
          <cell r="A252" t="str">
            <v>33100</v>
          </cell>
          <cell r="B252" t="str">
            <v>LESLIE PUBLIC SCHOOLS</v>
          </cell>
          <cell r="C252">
            <v>1378578</v>
          </cell>
          <cell r="D252">
            <v>66137</v>
          </cell>
          <cell r="E252">
            <v>55700.02</v>
          </cell>
          <cell r="F252">
            <v>7892.45</v>
          </cell>
          <cell r="G252">
            <v>63592.47</v>
          </cell>
        </row>
        <row r="253">
          <cell r="A253" t="str">
            <v>33130</v>
          </cell>
          <cell r="B253" t="str">
            <v>MASON PUBLIC SCHOOLS</v>
          </cell>
          <cell r="C253">
            <v>3282034</v>
          </cell>
          <cell r="D253">
            <v>0</v>
          </cell>
          <cell r="E253">
            <v>150348.07</v>
          </cell>
          <cell r="F253">
            <v>651.62</v>
          </cell>
          <cell r="G253">
            <v>150348.07</v>
          </cell>
        </row>
        <row r="254">
          <cell r="A254" t="str">
            <v>33170</v>
          </cell>
          <cell r="B254" t="str">
            <v>OKEMOS PUBLIC SCHOOLS</v>
          </cell>
          <cell r="C254">
            <v>4819308</v>
          </cell>
          <cell r="D254">
            <v>38000</v>
          </cell>
          <cell r="E254">
            <v>202734.17</v>
          </cell>
          <cell r="F254">
            <v>0</v>
          </cell>
          <cell r="G254">
            <v>202734.17</v>
          </cell>
        </row>
        <row r="255">
          <cell r="A255" t="str">
            <v>33200</v>
          </cell>
          <cell r="B255" t="str">
            <v>STOCKBRIDGE COMMUNITY SCHOOLS</v>
          </cell>
          <cell r="C255">
            <v>1628041</v>
          </cell>
          <cell r="D255">
            <v>0</v>
          </cell>
          <cell r="E255">
            <v>55060.83</v>
          </cell>
          <cell r="F255">
            <v>16212.36</v>
          </cell>
          <cell r="G255">
            <v>55060.83</v>
          </cell>
        </row>
        <row r="256">
          <cell r="A256" t="str">
            <v>33215</v>
          </cell>
          <cell r="B256" t="str">
            <v>WAVERLY SCHOOLS</v>
          </cell>
          <cell r="C256">
            <v>4029001</v>
          </cell>
          <cell r="D256">
            <v>0</v>
          </cell>
          <cell r="E256">
            <v>189303.26</v>
          </cell>
          <cell r="F256">
            <v>7949.79</v>
          </cell>
          <cell r="G256">
            <v>189303.26</v>
          </cell>
        </row>
        <row r="257">
          <cell r="A257" t="str">
            <v>33220</v>
          </cell>
          <cell r="B257" t="str">
            <v>WEBBERVILLE COMMUNITY SCHOOLS</v>
          </cell>
          <cell r="C257">
            <v>529059</v>
          </cell>
          <cell r="D257">
            <v>475</v>
          </cell>
          <cell r="E257">
            <v>26606</v>
          </cell>
          <cell r="F257">
            <v>0</v>
          </cell>
          <cell r="G257">
            <v>26606</v>
          </cell>
        </row>
        <row r="258">
          <cell r="A258" t="str">
            <v>33230</v>
          </cell>
          <cell r="B258" t="str">
            <v>WILLIAMSTON COMMUNITY SCHOOLS</v>
          </cell>
          <cell r="C258">
            <v>1533174</v>
          </cell>
          <cell r="D258">
            <v>0</v>
          </cell>
          <cell r="E258">
            <v>54149.68</v>
          </cell>
          <cell r="F258">
            <v>0</v>
          </cell>
          <cell r="G258">
            <v>54149.68</v>
          </cell>
        </row>
        <row r="259">
          <cell r="A259" t="str">
            <v>33901</v>
          </cell>
          <cell r="B259" t="str">
            <v>COLE ACADEMY</v>
          </cell>
          <cell r="C259">
            <v>14005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33902</v>
          </cell>
          <cell r="B260" t="str">
            <v>EL-HAJJ MALIK EL-SHABAZZ ACADEMY</v>
          </cell>
          <cell r="C260">
            <v>159073</v>
          </cell>
          <cell r="D260">
            <v>0</v>
          </cell>
          <cell r="E260">
            <v>627.47</v>
          </cell>
          <cell r="F260">
            <v>0</v>
          </cell>
          <cell r="G260">
            <v>627.47</v>
          </cell>
        </row>
        <row r="261">
          <cell r="A261" t="str">
            <v>33903</v>
          </cell>
          <cell r="B261" t="str">
            <v>SANKOFA SHULE ACADEMY</v>
          </cell>
          <cell r="C261">
            <v>66142</v>
          </cell>
          <cell r="D261">
            <v>0</v>
          </cell>
          <cell r="E261">
            <v>420.23</v>
          </cell>
          <cell r="F261">
            <v>0</v>
          </cell>
          <cell r="G261">
            <v>420.23</v>
          </cell>
        </row>
        <row r="262">
          <cell r="A262" t="str">
            <v>33904</v>
          </cell>
          <cell r="B262" t="str">
            <v>MID-MICHIGAN LEADERSHIP ACADEMY</v>
          </cell>
          <cell r="C262">
            <v>126089</v>
          </cell>
          <cell r="D262">
            <v>0</v>
          </cell>
          <cell r="E262">
            <v>7197.25</v>
          </cell>
          <cell r="F262">
            <v>0</v>
          </cell>
          <cell r="G262">
            <v>7197.25</v>
          </cell>
        </row>
        <row r="263">
          <cell r="A263" t="str">
            <v>33906</v>
          </cell>
          <cell r="B263" t="str">
            <v>WHITE PINE ACADEMY</v>
          </cell>
          <cell r="C263">
            <v>93333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33907</v>
          </cell>
          <cell r="B264" t="str">
            <v>CAPITOL AREA ACADEMY</v>
          </cell>
          <cell r="C264">
            <v>143714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33908</v>
          </cell>
          <cell r="B265" t="str">
            <v>NEW CITY ACADEMY</v>
          </cell>
          <cell r="C265">
            <v>73575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33909</v>
          </cell>
          <cell r="B266" t="str">
            <v>WINDEMERE PARK CHARTER ACADEMY</v>
          </cell>
          <cell r="C266">
            <v>330195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34000</v>
          </cell>
          <cell r="B267" t="str">
            <v>IONIA I.S.D.</v>
          </cell>
          <cell r="C267">
            <v>7214887</v>
          </cell>
          <cell r="D267">
            <v>0</v>
          </cell>
          <cell r="E267">
            <v>184056.95</v>
          </cell>
          <cell r="F267">
            <v>0</v>
          </cell>
          <cell r="G267">
            <v>184056.95</v>
          </cell>
        </row>
        <row r="268">
          <cell r="A268" t="str">
            <v>34010</v>
          </cell>
          <cell r="B268" t="str">
            <v>IONIA PUBLIC SCHOOLS</v>
          </cell>
          <cell r="C268">
            <v>4726910</v>
          </cell>
          <cell r="D268">
            <v>223847</v>
          </cell>
          <cell r="E268">
            <v>207275.8</v>
          </cell>
          <cell r="F268">
            <v>25785.119999999999</v>
          </cell>
          <cell r="G268">
            <v>233060.92</v>
          </cell>
        </row>
        <row r="269">
          <cell r="A269" t="str">
            <v>34040</v>
          </cell>
          <cell r="B269" t="str">
            <v>PALO COMMUNITY SCHOOL DISTRICT</v>
          </cell>
          <cell r="C269">
            <v>0</v>
          </cell>
          <cell r="D269">
            <v>33803</v>
          </cell>
          <cell r="E269">
            <v>0</v>
          </cell>
          <cell r="F269">
            <v>9185.75</v>
          </cell>
          <cell r="G269">
            <v>9185.75</v>
          </cell>
        </row>
        <row r="270">
          <cell r="A270" t="str">
            <v>34080</v>
          </cell>
          <cell r="B270" t="str">
            <v>BELDING AREA SCHOOL DISTRICT</v>
          </cell>
          <cell r="C270">
            <v>1979448</v>
          </cell>
          <cell r="D270">
            <v>116263</v>
          </cell>
          <cell r="E270">
            <v>63659.199999999997</v>
          </cell>
          <cell r="F270">
            <v>21350.400000000001</v>
          </cell>
          <cell r="G270">
            <v>85009.600000000006</v>
          </cell>
        </row>
        <row r="271">
          <cell r="A271" t="str">
            <v>34090</v>
          </cell>
          <cell r="B271" t="str">
            <v>LAKEWOOD PUBLIC SCHOOLS</v>
          </cell>
          <cell r="C271">
            <v>2202739</v>
          </cell>
          <cell r="D271">
            <v>218655</v>
          </cell>
          <cell r="E271">
            <v>65714.77</v>
          </cell>
          <cell r="F271">
            <v>25238.29</v>
          </cell>
          <cell r="G271">
            <v>90953.06</v>
          </cell>
        </row>
        <row r="272">
          <cell r="A272" t="str">
            <v>34110</v>
          </cell>
          <cell r="B272" t="str">
            <v>PORTLAND PUBLIC SCHOOL DISTRICT</v>
          </cell>
          <cell r="C272">
            <v>1907113</v>
          </cell>
          <cell r="D272">
            <v>290781</v>
          </cell>
          <cell r="E272">
            <v>45925.69</v>
          </cell>
          <cell r="F272">
            <v>30234.92</v>
          </cell>
          <cell r="G272">
            <v>76160.61</v>
          </cell>
        </row>
        <row r="273">
          <cell r="A273" t="str">
            <v>34120</v>
          </cell>
          <cell r="B273" t="str">
            <v>SARANAC COMMUNITY SCHOOLS</v>
          </cell>
          <cell r="C273">
            <v>1040715</v>
          </cell>
          <cell r="D273">
            <v>92351</v>
          </cell>
          <cell r="E273">
            <v>24386.07</v>
          </cell>
          <cell r="F273">
            <v>16803.91</v>
          </cell>
          <cell r="G273">
            <v>41189.980000000003</v>
          </cell>
        </row>
        <row r="274">
          <cell r="A274" t="str">
            <v>34140</v>
          </cell>
          <cell r="B274" t="str">
            <v>BERLIN TWP SCHOOL DISTRICT #3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34340</v>
          </cell>
          <cell r="B275" t="str">
            <v>EASTON TWP SCHOOL DISTRICT #6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34360</v>
          </cell>
          <cell r="B276" t="str">
            <v>IONIA TWP SCHOOL DISTRICT #2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35000</v>
          </cell>
          <cell r="B277" t="str">
            <v>IOSCO I.S.D.</v>
          </cell>
          <cell r="C277">
            <v>687386</v>
          </cell>
          <cell r="D277">
            <v>569220</v>
          </cell>
          <cell r="E277">
            <v>50098.97</v>
          </cell>
          <cell r="F277">
            <v>42375.51</v>
          </cell>
          <cell r="G277">
            <v>85911.79</v>
          </cell>
        </row>
        <row r="278">
          <cell r="A278" t="str">
            <v>35010</v>
          </cell>
          <cell r="B278" t="str">
            <v>OSCODA AREA SCHOOLS</v>
          </cell>
          <cell r="C278">
            <v>1517465</v>
          </cell>
          <cell r="D278">
            <v>30765</v>
          </cell>
          <cell r="E278">
            <v>83606.75</v>
          </cell>
          <cell r="F278">
            <v>0</v>
          </cell>
          <cell r="G278">
            <v>83606.75</v>
          </cell>
        </row>
        <row r="279">
          <cell r="A279" t="str">
            <v>35020</v>
          </cell>
          <cell r="B279" t="str">
            <v>HALE AREA SCHOOLS</v>
          </cell>
          <cell r="C279">
            <v>657024</v>
          </cell>
          <cell r="D279">
            <v>0</v>
          </cell>
          <cell r="E279">
            <v>24618.13</v>
          </cell>
          <cell r="F279">
            <v>0</v>
          </cell>
          <cell r="G279">
            <v>24618.13</v>
          </cell>
        </row>
        <row r="280">
          <cell r="A280" t="str">
            <v>35030</v>
          </cell>
          <cell r="B280" t="str">
            <v>TAWAS AREA SCHOOLS</v>
          </cell>
          <cell r="C280">
            <v>1292088</v>
          </cell>
          <cell r="D280">
            <v>0</v>
          </cell>
          <cell r="E280">
            <v>56372.52</v>
          </cell>
          <cell r="F280">
            <v>0</v>
          </cell>
          <cell r="G280">
            <v>56372.52</v>
          </cell>
        </row>
        <row r="281">
          <cell r="A281" t="str">
            <v>35040</v>
          </cell>
          <cell r="B281" t="str">
            <v>WHITTEMORE PRESCOTT AREA SCHOOL DISTRICT</v>
          </cell>
          <cell r="C281">
            <v>1384041</v>
          </cell>
          <cell r="D281">
            <v>18088</v>
          </cell>
          <cell r="E281">
            <v>57077.64</v>
          </cell>
          <cell r="F281">
            <v>2848.13</v>
          </cell>
          <cell r="G281">
            <v>59925.77</v>
          </cell>
        </row>
        <row r="282">
          <cell r="A282" t="str">
            <v>35901</v>
          </cell>
          <cell r="B282" t="str">
            <v>SUNRISE EDUCATION CENTER</v>
          </cell>
          <cell r="C282">
            <v>34379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36015</v>
          </cell>
          <cell r="B283" t="str">
            <v>FOREST PARK SCHOOL DISTRICT</v>
          </cell>
          <cell r="C283">
            <v>342409</v>
          </cell>
          <cell r="D283">
            <v>0</v>
          </cell>
          <cell r="E283">
            <v>14685.27</v>
          </cell>
          <cell r="F283">
            <v>1080.8800000000001</v>
          </cell>
          <cell r="G283">
            <v>14685.27</v>
          </cell>
        </row>
        <row r="284">
          <cell r="A284" t="str">
            <v>36025</v>
          </cell>
          <cell r="B284" t="str">
            <v>WEST IRON COUNTY SCHOOL DISTRICT</v>
          </cell>
          <cell r="C284">
            <v>1024034</v>
          </cell>
          <cell r="D284">
            <v>0</v>
          </cell>
          <cell r="E284">
            <v>44714.27</v>
          </cell>
          <cell r="F284">
            <v>3690.35</v>
          </cell>
          <cell r="G284">
            <v>44714.27</v>
          </cell>
        </row>
        <row r="285">
          <cell r="A285" t="str">
            <v>37010</v>
          </cell>
          <cell r="B285" t="str">
            <v>MT. PLEASANT CITY SCHOOL DISTRICT</v>
          </cell>
          <cell r="C285">
            <v>4339743</v>
          </cell>
          <cell r="D285">
            <v>279567</v>
          </cell>
          <cell r="E285">
            <v>244385.63</v>
          </cell>
          <cell r="F285">
            <v>45734.86</v>
          </cell>
          <cell r="G285">
            <v>290120.49</v>
          </cell>
        </row>
        <row r="286">
          <cell r="A286" t="str">
            <v>37040</v>
          </cell>
          <cell r="B286" t="str">
            <v>BEAL CITY SCHOOL</v>
          </cell>
          <cell r="C286">
            <v>276930</v>
          </cell>
          <cell r="D286">
            <v>53589</v>
          </cell>
          <cell r="E286">
            <v>10275.129999999999</v>
          </cell>
          <cell r="F286">
            <v>1629.06</v>
          </cell>
          <cell r="G286">
            <v>11904.19</v>
          </cell>
        </row>
        <row r="287">
          <cell r="A287" t="str">
            <v>37060</v>
          </cell>
          <cell r="B287" t="str">
            <v>SHEPHERD PUBLIC SCHOOL DISTRICT</v>
          </cell>
          <cell r="C287">
            <v>1587706</v>
          </cell>
          <cell r="D287">
            <v>148115</v>
          </cell>
          <cell r="E287">
            <v>76402.850000000006</v>
          </cell>
          <cell r="F287">
            <v>17814.53</v>
          </cell>
          <cell r="G287">
            <v>94217.38</v>
          </cell>
        </row>
        <row r="288">
          <cell r="A288" t="str">
            <v>37901</v>
          </cell>
          <cell r="B288" t="str">
            <v>RENAISSANCE PUBLIC SCHOOL ACADEMY</v>
          </cell>
          <cell r="C288">
            <v>49692</v>
          </cell>
          <cell r="D288">
            <v>0</v>
          </cell>
          <cell r="E288">
            <v>324.08999999999997</v>
          </cell>
          <cell r="F288">
            <v>0</v>
          </cell>
          <cell r="G288">
            <v>324.08999999999997</v>
          </cell>
        </row>
        <row r="289">
          <cell r="A289" t="str">
            <v>37902</v>
          </cell>
          <cell r="B289" t="str">
            <v>MOREY CHARTER SCHOOL</v>
          </cell>
          <cell r="C289">
            <v>103016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38000</v>
          </cell>
          <cell r="B290" t="str">
            <v>JACKSON I.S.D.</v>
          </cell>
          <cell r="C290">
            <v>13653546</v>
          </cell>
          <cell r="D290">
            <v>2391948</v>
          </cell>
          <cell r="E290">
            <v>707708.74</v>
          </cell>
          <cell r="F290">
            <v>163305.74</v>
          </cell>
          <cell r="G290">
            <v>871014.48</v>
          </cell>
        </row>
        <row r="291">
          <cell r="A291" t="str">
            <v>38010</v>
          </cell>
          <cell r="B291" t="str">
            <v>WESTERN SCHOOL DISTRICT</v>
          </cell>
          <cell r="C291">
            <v>2099185</v>
          </cell>
          <cell r="D291">
            <v>94915</v>
          </cell>
          <cell r="E291">
            <v>54970.71</v>
          </cell>
          <cell r="F291">
            <v>6410.98</v>
          </cell>
          <cell r="G291">
            <v>61381.69</v>
          </cell>
        </row>
        <row r="292">
          <cell r="A292" t="str">
            <v>38020</v>
          </cell>
          <cell r="B292" t="str">
            <v>VANDERCOOK LAKE PUBLIC SCHOOLS</v>
          </cell>
          <cell r="C292">
            <v>903636</v>
          </cell>
          <cell r="D292">
            <v>0</v>
          </cell>
          <cell r="E292">
            <v>24634.98</v>
          </cell>
          <cell r="F292">
            <v>1262.19</v>
          </cell>
          <cell r="G292">
            <v>24634.98</v>
          </cell>
        </row>
        <row r="293">
          <cell r="A293" t="str">
            <v>38040</v>
          </cell>
          <cell r="B293" t="str">
            <v>COLUMBIA SCHOOL DISTRICT</v>
          </cell>
          <cell r="C293">
            <v>1155930</v>
          </cell>
          <cell r="D293">
            <v>35104</v>
          </cell>
          <cell r="E293">
            <v>35229.699999999997</v>
          </cell>
          <cell r="F293">
            <v>2785.21</v>
          </cell>
          <cell r="G293">
            <v>38014.910000000003</v>
          </cell>
        </row>
        <row r="294">
          <cell r="A294" t="str">
            <v>38050</v>
          </cell>
          <cell r="B294" t="str">
            <v>GRASS LAKE COMMUNITY SCHOOLS</v>
          </cell>
          <cell r="C294">
            <v>557911</v>
          </cell>
          <cell r="D294">
            <v>13034</v>
          </cell>
          <cell r="E294">
            <v>14721.06</v>
          </cell>
          <cell r="F294">
            <v>1303.24</v>
          </cell>
          <cell r="G294">
            <v>16024.3</v>
          </cell>
        </row>
        <row r="295">
          <cell r="A295" t="str">
            <v>38080</v>
          </cell>
          <cell r="B295" t="str">
            <v>CONCORD COMMUNITY SCHOOLS</v>
          </cell>
          <cell r="C295">
            <v>648076</v>
          </cell>
          <cell r="D295">
            <v>29395</v>
          </cell>
          <cell r="E295">
            <v>17614.18</v>
          </cell>
          <cell r="F295">
            <v>0</v>
          </cell>
          <cell r="G295">
            <v>17614.18</v>
          </cell>
        </row>
        <row r="296">
          <cell r="A296" t="str">
            <v>38090</v>
          </cell>
          <cell r="B296" t="str">
            <v>EAST JACKSON PUBLIC SCHOOLS</v>
          </cell>
          <cell r="C296">
            <v>812063</v>
          </cell>
          <cell r="D296">
            <v>0</v>
          </cell>
          <cell r="E296">
            <v>36327</v>
          </cell>
          <cell r="F296">
            <v>0</v>
          </cell>
          <cell r="G296">
            <v>36327</v>
          </cell>
        </row>
        <row r="297">
          <cell r="A297" t="str">
            <v>38100</v>
          </cell>
          <cell r="B297" t="str">
            <v>HANOVER HORTON SCHOOLS</v>
          </cell>
          <cell r="C297">
            <v>594847</v>
          </cell>
          <cell r="D297">
            <v>53190</v>
          </cell>
          <cell r="E297">
            <v>16872.2</v>
          </cell>
          <cell r="F297">
            <v>5576.47</v>
          </cell>
          <cell r="G297">
            <v>22448.67</v>
          </cell>
        </row>
        <row r="298">
          <cell r="A298" t="str">
            <v>38120</v>
          </cell>
          <cell r="B298" t="str">
            <v>MICHIGAN CENTER SCHOOL DISTRICT</v>
          </cell>
          <cell r="C298">
            <v>1051941</v>
          </cell>
          <cell r="D298">
            <v>0</v>
          </cell>
          <cell r="E298">
            <v>27806.91</v>
          </cell>
          <cell r="F298">
            <v>0</v>
          </cell>
          <cell r="G298">
            <v>27806.91</v>
          </cell>
        </row>
        <row r="299">
          <cell r="A299" t="str">
            <v>38130</v>
          </cell>
          <cell r="B299" t="str">
            <v>NAPOLEON COMMUNITY SCHOOLS</v>
          </cell>
          <cell r="C299">
            <v>1045894</v>
          </cell>
          <cell r="D299">
            <v>0</v>
          </cell>
          <cell r="E299">
            <v>19738.09</v>
          </cell>
          <cell r="F299">
            <v>4402.2700000000004</v>
          </cell>
          <cell r="G299">
            <v>19738.09</v>
          </cell>
        </row>
        <row r="300">
          <cell r="A300" t="str">
            <v>38140</v>
          </cell>
          <cell r="B300" t="str">
            <v>NORTHWEST SCHOOL DISTRICT</v>
          </cell>
          <cell r="C300">
            <v>3399546</v>
          </cell>
          <cell r="D300">
            <v>151117</v>
          </cell>
          <cell r="E300">
            <v>82282.77</v>
          </cell>
          <cell r="F300">
            <v>19518.36</v>
          </cell>
          <cell r="G300">
            <v>101801.13</v>
          </cell>
        </row>
        <row r="301">
          <cell r="A301" t="str">
            <v>38150</v>
          </cell>
          <cell r="B301" t="str">
            <v>SPRINGPORT PUBLIC SCHOOLS</v>
          </cell>
          <cell r="C301">
            <v>575887</v>
          </cell>
          <cell r="D301">
            <v>24564</v>
          </cell>
          <cell r="E301">
            <v>11513.47</v>
          </cell>
          <cell r="F301">
            <v>2840.75</v>
          </cell>
          <cell r="G301">
            <v>14354.22</v>
          </cell>
        </row>
        <row r="302">
          <cell r="A302" t="str">
            <v>38170</v>
          </cell>
          <cell r="B302" t="str">
            <v>JACKSON PUBLIC SCHOOLS</v>
          </cell>
          <cell r="C302">
            <v>12074113</v>
          </cell>
          <cell r="D302">
            <v>777075</v>
          </cell>
          <cell r="E302">
            <v>536372.31999999995</v>
          </cell>
          <cell r="F302">
            <v>70055.78</v>
          </cell>
          <cell r="G302">
            <v>606428.1</v>
          </cell>
        </row>
        <row r="303">
          <cell r="A303" t="str">
            <v>38901</v>
          </cell>
          <cell r="B303" t="str">
            <v>DA VINCI INSTITUTE</v>
          </cell>
          <cell r="C303">
            <v>143000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38902</v>
          </cell>
          <cell r="B304" t="str">
            <v>PARAGON CHARTER ACADEMY</v>
          </cell>
          <cell r="C304">
            <v>450572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38903</v>
          </cell>
          <cell r="B305" t="str">
            <v>JACKSON ARTS AND TECHNOLOGY PUBLIC SCHOO</v>
          </cell>
          <cell r="C305">
            <v>42357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39000</v>
          </cell>
          <cell r="B306" t="str">
            <v>KALAMAZOO RESA</v>
          </cell>
          <cell r="C306">
            <v>10228540</v>
          </cell>
          <cell r="D306">
            <v>0</v>
          </cell>
          <cell r="E306">
            <v>378271.09</v>
          </cell>
          <cell r="F306">
            <v>0</v>
          </cell>
          <cell r="G306">
            <v>378271.09</v>
          </cell>
        </row>
        <row r="307">
          <cell r="A307" t="str">
            <v>39010</v>
          </cell>
          <cell r="B307" t="str">
            <v>KALAMAZOO CITY SCHOOL DISTRICT</v>
          </cell>
          <cell r="C307">
            <v>11863792</v>
          </cell>
          <cell r="D307">
            <v>541347</v>
          </cell>
          <cell r="E307">
            <v>588297.26</v>
          </cell>
          <cell r="F307">
            <v>141334.54</v>
          </cell>
          <cell r="G307">
            <v>729631.8</v>
          </cell>
        </row>
        <row r="308">
          <cell r="A308" t="str">
            <v>39020</v>
          </cell>
          <cell r="B308" t="str">
            <v>CLIMAX SCOTTS COMMUNITY SCHOOLS</v>
          </cell>
          <cell r="C308">
            <v>563518</v>
          </cell>
          <cell r="D308">
            <v>87625</v>
          </cell>
          <cell r="E308">
            <v>10232.18</v>
          </cell>
          <cell r="F308">
            <v>6776.87</v>
          </cell>
          <cell r="G308">
            <v>17009.05</v>
          </cell>
        </row>
        <row r="309">
          <cell r="A309" t="str">
            <v>39030</v>
          </cell>
          <cell r="B309" t="str">
            <v>COMSTOCK PUBLIC SCHOOLS</v>
          </cell>
          <cell r="C309">
            <v>3358098</v>
          </cell>
          <cell r="D309">
            <v>325930</v>
          </cell>
          <cell r="E309">
            <v>123419.06</v>
          </cell>
          <cell r="F309">
            <v>55797.97</v>
          </cell>
          <cell r="G309">
            <v>179217.03</v>
          </cell>
        </row>
        <row r="310">
          <cell r="A310" t="str">
            <v>39050</v>
          </cell>
          <cell r="B310" t="str">
            <v>GALESBURG AUGUSTA COMMUNITY SCHOOLS</v>
          </cell>
          <cell r="C310">
            <v>1342665</v>
          </cell>
          <cell r="D310">
            <v>186639</v>
          </cell>
          <cell r="E310">
            <v>49003.89</v>
          </cell>
          <cell r="F310">
            <v>37586.54</v>
          </cell>
          <cell r="G310">
            <v>86590.43</v>
          </cell>
        </row>
        <row r="311">
          <cell r="A311" t="str">
            <v>39065</v>
          </cell>
          <cell r="B311" t="str">
            <v>GULL LAKE COMMUNITY SCHOOLS</v>
          </cell>
          <cell r="C311">
            <v>2255388</v>
          </cell>
          <cell r="D311">
            <v>205164</v>
          </cell>
          <cell r="E311">
            <v>69183.179999999993</v>
          </cell>
          <cell r="F311">
            <v>31241.97</v>
          </cell>
          <cell r="G311">
            <v>100425.15</v>
          </cell>
        </row>
        <row r="312">
          <cell r="A312" t="str">
            <v>39130</v>
          </cell>
          <cell r="B312" t="str">
            <v>PARCHMENT SCHOOL DISTRICT</v>
          </cell>
          <cell r="C312">
            <v>1497573</v>
          </cell>
          <cell r="D312">
            <v>102598</v>
          </cell>
          <cell r="E312">
            <v>51687.24</v>
          </cell>
          <cell r="F312">
            <v>20861.009999999998</v>
          </cell>
          <cell r="G312">
            <v>72548.25</v>
          </cell>
        </row>
        <row r="313">
          <cell r="A313" t="str">
            <v>39140</v>
          </cell>
          <cell r="B313" t="str">
            <v>PORTAGE PUBLIC SCHOOLS</v>
          </cell>
          <cell r="C313">
            <v>6770215</v>
          </cell>
          <cell r="D313">
            <v>608371</v>
          </cell>
          <cell r="E313">
            <v>294489.46999999997</v>
          </cell>
          <cell r="F313">
            <v>71400.19</v>
          </cell>
          <cell r="G313">
            <v>365889.66</v>
          </cell>
        </row>
        <row r="314">
          <cell r="A314" t="str">
            <v>39160</v>
          </cell>
          <cell r="B314" t="str">
            <v>SCHOOLCRAFT COMMUNITY SCHOOLS</v>
          </cell>
          <cell r="C314">
            <v>910181</v>
          </cell>
          <cell r="D314">
            <v>87196</v>
          </cell>
          <cell r="E314">
            <v>29218.67</v>
          </cell>
          <cell r="F314">
            <v>11290.11</v>
          </cell>
          <cell r="G314">
            <v>40508.78</v>
          </cell>
        </row>
        <row r="315">
          <cell r="A315" t="str">
            <v>39170</v>
          </cell>
          <cell r="B315" t="str">
            <v>VICKSBURG COMMUNITY SCHOOLS</v>
          </cell>
          <cell r="C315">
            <v>1442806</v>
          </cell>
          <cell r="D315">
            <v>105646</v>
          </cell>
          <cell r="E315">
            <v>71577.09</v>
          </cell>
          <cell r="F315">
            <v>27519.09</v>
          </cell>
          <cell r="G315">
            <v>99096.18</v>
          </cell>
        </row>
        <row r="316">
          <cell r="A316" t="str">
            <v>39903</v>
          </cell>
          <cell r="B316" t="str">
            <v>OAKLAND ACADEMY</v>
          </cell>
          <cell r="C316">
            <v>11470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39904</v>
          </cell>
          <cell r="B317" t="str">
            <v>KALAMAZOO ADVANTAGE ACADEMY</v>
          </cell>
          <cell r="C317">
            <v>194592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39905</v>
          </cell>
          <cell r="B318" t="str">
            <v>PARAMOUNT CHARTER ACADEMY</v>
          </cell>
          <cell r="C318">
            <v>249994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40020</v>
          </cell>
          <cell r="B319" t="str">
            <v>FOREST AREA COMMUNITY SCHOOL DISTRICT</v>
          </cell>
          <cell r="C319">
            <v>675269</v>
          </cell>
          <cell r="D319">
            <v>145123</v>
          </cell>
          <cell r="E319">
            <v>24741.32</v>
          </cell>
          <cell r="F319">
            <v>11123.84</v>
          </cell>
          <cell r="G319">
            <v>35865.160000000003</v>
          </cell>
        </row>
        <row r="320">
          <cell r="A320" t="str">
            <v>40040</v>
          </cell>
          <cell r="B320" t="str">
            <v>KALKASKA PUBLIC SCHOOLS</v>
          </cell>
          <cell r="C320">
            <v>1594318</v>
          </cell>
          <cell r="D320">
            <v>370781</v>
          </cell>
          <cell r="E320">
            <v>59976.98</v>
          </cell>
          <cell r="F320">
            <v>33061.51</v>
          </cell>
          <cell r="G320">
            <v>93038.49</v>
          </cell>
        </row>
        <row r="321">
          <cell r="A321" t="str">
            <v>40060</v>
          </cell>
          <cell r="B321" t="str">
            <v>EXCELSIOR DISTRICT #1</v>
          </cell>
          <cell r="C321">
            <v>2048</v>
          </cell>
          <cell r="D321">
            <v>95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41000</v>
          </cell>
          <cell r="B322" t="str">
            <v>KENT I.S.D.</v>
          </cell>
          <cell r="C322">
            <v>7211958</v>
          </cell>
          <cell r="D322">
            <v>18784865</v>
          </cell>
          <cell r="E322">
            <v>140144.95999999999</v>
          </cell>
          <cell r="F322">
            <v>0</v>
          </cell>
          <cell r="G322">
            <v>140144.95999999999</v>
          </cell>
        </row>
        <row r="323">
          <cell r="A323" t="str">
            <v>41010</v>
          </cell>
          <cell r="B323" t="str">
            <v>GRAND RAPIDS CITY SCHOOL DISTRICT</v>
          </cell>
          <cell r="C323">
            <v>68073320</v>
          </cell>
          <cell r="D323">
            <v>49496</v>
          </cell>
          <cell r="E323">
            <v>3245286.41</v>
          </cell>
          <cell r="F323">
            <v>568299.38</v>
          </cell>
          <cell r="G323">
            <v>3280139.76</v>
          </cell>
        </row>
        <row r="324">
          <cell r="A324" t="str">
            <v>41020</v>
          </cell>
          <cell r="B324" t="str">
            <v>GODWIN HEIGHTS PUBLIC SCHOOLS</v>
          </cell>
          <cell r="C324">
            <v>2110401</v>
          </cell>
          <cell r="D324">
            <v>0</v>
          </cell>
          <cell r="E324">
            <v>115458.61</v>
          </cell>
          <cell r="F324">
            <v>0</v>
          </cell>
          <cell r="G324">
            <v>115458.61</v>
          </cell>
        </row>
        <row r="325">
          <cell r="A325" t="str">
            <v>41025</v>
          </cell>
          <cell r="B325" t="str">
            <v>NORTHVIEW PUBLIC SCHOOL DISTRICT</v>
          </cell>
          <cell r="C325">
            <v>4044940</v>
          </cell>
          <cell r="D325">
            <v>0</v>
          </cell>
          <cell r="E325">
            <v>178675.8</v>
          </cell>
          <cell r="F325">
            <v>25758.18</v>
          </cell>
          <cell r="G325">
            <v>178675.8</v>
          </cell>
        </row>
        <row r="326">
          <cell r="A326" t="str">
            <v>41026</v>
          </cell>
          <cell r="B326" t="str">
            <v>WYOMING PUBLIC SCHOOLS</v>
          </cell>
          <cell r="C326">
            <v>6776227</v>
          </cell>
          <cell r="D326">
            <v>9488</v>
          </cell>
          <cell r="E326">
            <v>320636.34999999998</v>
          </cell>
          <cell r="F326">
            <v>65824.52</v>
          </cell>
          <cell r="G326">
            <v>327317.46999999997</v>
          </cell>
        </row>
        <row r="327">
          <cell r="A327" t="str">
            <v>41040</v>
          </cell>
          <cell r="B327" t="str">
            <v>BYRON CENTER PUBLIC SCHOOLS</v>
          </cell>
          <cell r="C327">
            <v>2623398</v>
          </cell>
          <cell r="D327">
            <v>7039</v>
          </cell>
          <cell r="E327">
            <v>113063.06</v>
          </cell>
          <cell r="F327">
            <v>0</v>
          </cell>
          <cell r="G327">
            <v>113063.06</v>
          </cell>
        </row>
        <row r="328">
          <cell r="A328" t="str">
            <v>41050</v>
          </cell>
          <cell r="B328" t="str">
            <v>CALEDONIA COMMUNITY SCHOOLS</v>
          </cell>
          <cell r="C328">
            <v>3684437</v>
          </cell>
          <cell r="D328">
            <v>19665</v>
          </cell>
          <cell r="E328">
            <v>140558.42000000001</v>
          </cell>
          <cell r="F328">
            <v>57525.69</v>
          </cell>
          <cell r="G328">
            <v>154405.82</v>
          </cell>
        </row>
        <row r="329">
          <cell r="A329" t="str">
            <v>41070</v>
          </cell>
          <cell r="B329" t="str">
            <v>CEDAR SPRINGS PUBLIC SCHOOLS</v>
          </cell>
          <cell r="C329">
            <v>3534906</v>
          </cell>
          <cell r="D329">
            <v>16377</v>
          </cell>
          <cell r="E329">
            <v>126990.01</v>
          </cell>
          <cell r="F329">
            <v>45748.89</v>
          </cell>
          <cell r="G329">
            <v>138522.12</v>
          </cell>
        </row>
        <row r="330">
          <cell r="A330" t="str">
            <v>41080</v>
          </cell>
          <cell r="B330" t="str">
            <v>COMSTOCK PARK PUBLIC SCHOOLS</v>
          </cell>
          <cell r="C330">
            <v>2371013</v>
          </cell>
          <cell r="D330">
            <v>0</v>
          </cell>
          <cell r="E330">
            <v>95640.84</v>
          </cell>
          <cell r="F330">
            <v>27724.87</v>
          </cell>
          <cell r="G330">
            <v>95640.84</v>
          </cell>
        </row>
        <row r="331">
          <cell r="A331" t="str">
            <v>41090</v>
          </cell>
          <cell r="B331" t="str">
            <v>EAST GRAND RAPIDS PUBLIC SCHOOLS</v>
          </cell>
          <cell r="C331">
            <v>2356499</v>
          </cell>
          <cell r="D331">
            <v>0</v>
          </cell>
          <cell r="E331">
            <v>139769.63</v>
          </cell>
          <cell r="F331">
            <v>20184.16</v>
          </cell>
          <cell r="G331">
            <v>139769.63</v>
          </cell>
        </row>
        <row r="332">
          <cell r="A332" t="str">
            <v>41110</v>
          </cell>
          <cell r="B332" t="str">
            <v>FOREST HILLS PUBLIC SCHOOLS</v>
          </cell>
          <cell r="C332">
            <v>9151718</v>
          </cell>
          <cell r="D332">
            <v>0</v>
          </cell>
          <cell r="E332">
            <v>316800.46000000002</v>
          </cell>
          <cell r="F332">
            <v>100509.29</v>
          </cell>
          <cell r="G332">
            <v>316800.46000000002</v>
          </cell>
        </row>
        <row r="333">
          <cell r="A333" t="str">
            <v>41120</v>
          </cell>
          <cell r="B333" t="str">
            <v>GODFREY LEE PUBLIC SCHOOL DISTRICT</v>
          </cell>
          <cell r="C333">
            <v>1384349</v>
          </cell>
          <cell r="D333">
            <v>0</v>
          </cell>
          <cell r="E333">
            <v>54164.82</v>
          </cell>
          <cell r="F333">
            <v>2006.02</v>
          </cell>
          <cell r="G333">
            <v>54164.82</v>
          </cell>
        </row>
        <row r="334">
          <cell r="A334" t="str">
            <v>41130</v>
          </cell>
          <cell r="B334" t="str">
            <v>GRANDVILLE PUBLIC SCHOOLS</v>
          </cell>
          <cell r="C334">
            <v>4837174</v>
          </cell>
          <cell r="D334">
            <v>5018</v>
          </cell>
          <cell r="E334">
            <v>205045.74</v>
          </cell>
          <cell r="F334">
            <v>230472.04</v>
          </cell>
          <cell r="G334">
            <v>208579.24</v>
          </cell>
        </row>
        <row r="335">
          <cell r="A335" t="str">
            <v>41140</v>
          </cell>
          <cell r="B335" t="str">
            <v>KELLOGGSVILLE PUBLIC SCHOOLS</v>
          </cell>
          <cell r="C335">
            <v>1635666</v>
          </cell>
          <cell r="D335">
            <v>0</v>
          </cell>
          <cell r="E335">
            <v>68857.63</v>
          </cell>
          <cell r="F335">
            <v>0</v>
          </cell>
          <cell r="G335">
            <v>68857.63</v>
          </cell>
        </row>
        <row r="336">
          <cell r="A336" t="str">
            <v>41145</v>
          </cell>
          <cell r="B336" t="str">
            <v>KENOWA HILLS PUBLIC SCHOOLS</v>
          </cell>
          <cell r="C336">
            <v>2992630</v>
          </cell>
          <cell r="D336">
            <v>65139</v>
          </cell>
          <cell r="E336">
            <v>151217.10999999999</v>
          </cell>
          <cell r="F336">
            <v>44935.54</v>
          </cell>
          <cell r="G336">
            <v>196152.65</v>
          </cell>
        </row>
        <row r="337">
          <cell r="A337" t="str">
            <v>41150</v>
          </cell>
          <cell r="B337" t="str">
            <v>KENT CITY COMMUNITY SCHOOLS</v>
          </cell>
          <cell r="C337">
            <v>1037534</v>
          </cell>
          <cell r="D337">
            <v>149162</v>
          </cell>
          <cell r="E337">
            <v>47219.39</v>
          </cell>
          <cell r="F337">
            <v>27988.47</v>
          </cell>
          <cell r="G337">
            <v>75207.86</v>
          </cell>
        </row>
        <row r="338">
          <cell r="A338" t="str">
            <v>41160</v>
          </cell>
          <cell r="B338" t="str">
            <v>KENTWOOD PUBLIC SCHOOLS</v>
          </cell>
          <cell r="C338">
            <v>9994213</v>
          </cell>
          <cell r="D338">
            <v>0</v>
          </cell>
          <cell r="E338">
            <v>327466.75</v>
          </cell>
          <cell r="F338">
            <v>166046.79999999999</v>
          </cell>
          <cell r="G338">
            <v>327466.75</v>
          </cell>
        </row>
        <row r="339">
          <cell r="A339" t="str">
            <v>41170</v>
          </cell>
          <cell r="B339" t="str">
            <v>LOWELL AREA SCHOOL DISTRICT</v>
          </cell>
          <cell r="C339">
            <v>3267529</v>
          </cell>
          <cell r="D339">
            <v>0</v>
          </cell>
          <cell r="E339">
            <v>144022.64000000001</v>
          </cell>
          <cell r="F339">
            <v>47264.36</v>
          </cell>
          <cell r="G339">
            <v>144022.64000000001</v>
          </cell>
        </row>
        <row r="340">
          <cell r="A340" t="str">
            <v>41210</v>
          </cell>
          <cell r="B340" t="str">
            <v>ROCKFORD PUBLIC SCHOOLS</v>
          </cell>
          <cell r="C340">
            <v>6702764</v>
          </cell>
          <cell r="D340">
            <v>0</v>
          </cell>
          <cell r="E340">
            <v>327440.90999999997</v>
          </cell>
          <cell r="F340">
            <v>49854.83</v>
          </cell>
          <cell r="G340">
            <v>327440.90999999997</v>
          </cell>
        </row>
        <row r="341">
          <cell r="A341" t="str">
            <v>41240</v>
          </cell>
          <cell r="B341" t="str">
            <v>SPARTA AREA SCHOOLS</v>
          </cell>
          <cell r="C341">
            <v>3598661</v>
          </cell>
          <cell r="D341">
            <v>0</v>
          </cell>
          <cell r="E341">
            <v>155843.29</v>
          </cell>
          <cell r="F341">
            <v>33237.620000000003</v>
          </cell>
          <cell r="G341">
            <v>155843.29</v>
          </cell>
        </row>
        <row r="342">
          <cell r="A342" t="str">
            <v>41901</v>
          </cell>
          <cell r="B342" t="str">
            <v>NEW BRANCHES SCHOOL</v>
          </cell>
          <cell r="C342">
            <v>56454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41902</v>
          </cell>
          <cell r="B343" t="str">
            <v>HORIZONS COMMUNITY HIGH SCHOOL</v>
          </cell>
          <cell r="C343">
            <v>131887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41904</v>
          </cell>
          <cell r="B344" t="str">
            <v>WESTERN MICH ACADEMY OF ENVIRON. SCIENCE</v>
          </cell>
          <cell r="C344">
            <v>240659</v>
          </cell>
          <cell r="D344">
            <v>0</v>
          </cell>
          <cell r="E344">
            <v>5212.74</v>
          </cell>
          <cell r="F344">
            <v>325.81</v>
          </cell>
          <cell r="G344">
            <v>5212.74</v>
          </cell>
        </row>
        <row r="345">
          <cell r="A345" t="str">
            <v>41905</v>
          </cell>
          <cell r="B345" t="str">
            <v>EXCEL CHARTER ACADEMY</v>
          </cell>
          <cell r="C345">
            <v>201291</v>
          </cell>
          <cell r="D345">
            <v>0</v>
          </cell>
          <cell r="E345">
            <v>2939.23</v>
          </cell>
          <cell r="F345">
            <v>0</v>
          </cell>
          <cell r="G345">
            <v>2939.23</v>
          </cell>
        </row>
        <row r="346">
          <cell r="A346" t="str">
            <v>41908</v>
          </cell>
          <cell r="B346" t="str">
            <v>BYRON CENTER CHARTER SCHOOL</v>
          </cell>
          <cell r="C346">
            <v>75243</v>
          </cell>
          <cell r="D346">
            <v>0</v>
          </cell>
          <cell r="E346">
            <v>254.99</v>
          </cell>
          <cell r="F346">
            <v>0</v>
          </cell>
          <cell r="G346">
            <v>254.99</v>
          </cell>
        </row>
        <row r="347">
          <cell r="A347" t="str">
            <v>41909</v>
          </cell>
          <cell r="B347" t="str">
            <v>VISTA CHARTER ACADEMY</v>
          </cell>
          <cell r="C347">
            <v>206051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41910</v>
          </cell>
          <cell r="B348" t="str">
            <v>VANGUARD CHARTER ACADEMY</v>
          </cell>
          <cell r="C348">
            <v>361810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41911</v>
          </cell>
          <cell r="B349" t="str">
            <v>GRATTAN ACADEMY</v>
          </cell>
          <cell r="C349">
            <v>81801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41913</v>
          </cell>
          <cell r="B350" t="str">
            <v>GATEWAY MIDDLE  HIGH SCHOOL</v>
          </cell>
          <cell r="C350">
            <v>63264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41914</v>
          </cell>
          <cell r="B351" t="str">
            <v>KNAPP CHARTER ACADEMY</v>
          </cell>
          <cell r="C351">
            <v>210459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41915</v>
          </cell>
          <cell r="B352" t="str">
            <v>WALKER CHARTER ACADEMY</v>
          </cell>
          <cell r="C352">
            <v>192286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41916</v>
          </cell>
          <cell r="B353" t="str">
            <v>CROSS CREEK CHARTER ACADEMY</v>
          </cell>
          <cell r="C353">
            <v>291574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41917</v>
          </cell>
          <cell r="B354" t="str">
            <v>WILLIAM C. ABNEY ACADEMY</v>
          </cell>
          <cell r="C354">
            <v>160774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41918</v>
          </cell>
          <cell r="B355" t="str">
            <v>CREATIVE TECHNOLOGIES ACADEMY</v>
          </cell>
          <cell r="C355">
            <v>114424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41919</v>
          </cell>
          <cell r="B356" t="str">
            <v>RIDGE PARK CHARTER ACADEMY</v>
          </cell>
          <cell r="C356">
            <v>368196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41920</v>
          </cell>
          <cell r="B357" t="str">
            <v>CHANDLER WOODS CHARTER ACADEMY</v>
          </cell>
          <cell r="C357">
            <v>214462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41921</v>
          </cell>
          <cell r="B358" t="str">
            <v>GRAND RAPIDS CHILD DISCOVERY CENTER</v>
          </cell>
          <cell r="C358">
            <v>44230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42030</v>
          </cell>
          <cell r="B359" t="str">
            <v>GRANT TOWNSHIP SCHOOLS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43040</v>
          </cell>
          <cell r="B360" t="str">
            <v>BALDWIN COMMUNITY SCHOOLS</v>
          </cell>
          <cell r="C360">
            <v>552941</v>
          </cell>
          <cell r="D360">
            <v>18278</v>
          </cell>
          <cell r="E360">
            <v>40258.199999999997</v>
          </cell>
          <cell r="F360">
            <v>0</v>
          </cell>
          <cell r="G360">
            <v>35021.07</v>
          </cell>
        </row>
        <row r="361">
          <cell r="A361" t="str">
            <v>44000</v>
          </cell>
          <cell r="B361" t="str">
            <v>LAPEER I.S.D.</v>
          </cell>
          <cell r="C361">
            <v>2426998</v>
          </cell>
          <cell r="D361">
            <v>10799</v>
          </cell>
          <cell r="E361">
            <v>133754.17000000001</v>
          </cell>
          <cell r="F361">
            <v>73495.28</v>
          </cell>
          <cell r="G361">
            <v>141358.45000000001</v>
          </cell>
        </row>
        <row r="362">
          <cell r="A362" t="str">
            <v>44010</v>
          </cell>
          <cell r="B362" t="str">
            <v>LAPEER COMMUNITY SCHOOLS</v>
          </cell>
          <cell r="C362">
            <v>6718566</v>
          </cell>
          <cell r="D362">
            <v>661174</v>
          </cell>
          <cell r="E362">
            <v>251826.72</v>
          </cell>
          <cell r="F362">
            <v>6516.22</v>
          </cell>
          <cell r="G362">
            <v>258342.94</v>
          </cell>
        </row>
        <row r="363">
          <cell r="A363" t="str">
            <v>44020</v>
          </cell>
          <cell r="B363" t="str">
            <v>ALMONT COMMUNITY SCHOOLS</v>
          </cell>
          <cell r="C363">
            <v>1016981</v>
          </cell>
          <cell r="D363">
            <v>2267</v>
          </cell>
          <cell r="E363">
            <v>15719.49</v>
          </cell>
          <cell r="F363">
            <v>2040.59</v>
          </cell>
          <cell r="G363">
            <v>17315.830000000002</v>
          </cell>
        </row>
        <row r="364">
          <cell r="A364" t="str">
            <v>44050</v>
          </cell>
          <cell r="B364" t="str">
            <v>DRYDEN COMMUNITY SCHOOLS</v>
          </cell>
          <cell r="C364">
            <v>304810</v>
          </cell>
          <cell r="D364">
            <v>83928</v>
          </cell>
          <cell r="E364">
            <v>18627.37</v>
          </cell>
          <cell r="F364">
            <v>0</v>
          </cell>
          <cell r="G364">
            <v>18627.37</v>
          </cell>
        </row>
        <row r="365">
          <cell r="A365" t="str">
            <v>44060</v>
          </cell>
          <cell r="B365" t="str">
            <v>IMLAY CITY COMMUNITY SCHOOLS</v>
          </cell>
          <cell r="C365">
            <v>1423809</v>
          </cell>
          <cell r="D365">
            <v>193018</v>
          </cell>
          <cell r="E365">
            <v>70330.259999999995</v>
          </cell>
          <cell r="F365">
            <v>12139.83</v>
          </cell>
          <cell r="G365">
            <v>82470.09</v>
          </cell>
        </row>
        <row r="366">
          <cell r="A366" t="str">
            <v>44090</v>
          </cell>
          <cell r="B366" t="str">
            <v>NORTH BRANCH AREA SCHOOLS</v>
          </cell>
          <cell r="C366">
            <v>1686024</v>
          </cell>
          <cell r="D366">
            <v>143131</v>
          </cell>
          <cell r="E366">
            <v>57488.57</v>
          </cell>
          <cell r="F366">
            <v>325.81</v>
          </cell>
          <cell r="G366">
            <v>57814.38</v>
          </cell>
        </row>
        <row r="367">
          <cell r="A367" t="str">
            <v>44901</v>
          </cell>
          <cell r="B367" t="str">
            <v>CHATFIELD SCHOOL</v>
          </cell>
          <cell r="C367">
            <v>38629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45010</v>
          </cell>
          <cell r="B368" t="str">
            <v>GLEN LAKE COMMUNITY SCHOOL DISTRICT</v>
          </cell>
          <cell r="C368">
            <v>510721</v>
          </cell>
          <cell r="D368">
            <v>79395</v>
          </cell>
          <cell r="E368">
            <v>12199.84</v>
          </cell>
          <cell r="F368">
            <v>2963.74</v>
          </cell>
          <cell r="G368">
            <v>15163.58</v>
          </cell>
        </row>
        <row r="369">
          <cell r="A369" t="str">
            <v>45020</v>
          </cell>
          <cell r="B369" t="str">
            <v>LELAND PUBLIC SCHOOL DISTRICT</v>
          </cell>
          <cell r="C369">
            <v>195428</v>
          </cell>
          <cell r="D369">
            <v>10587</v>
          </cell>
          <cell r="E369">
            <v>9278.7900000000009</v>
          </cell>
          <cell r="F369">
            <v>5392.56</v>
          </cell>
          <cell r="G369">
            <v>14671.35</v>
          </cell>
        </row>
        <row r="370">
          <cell r="A370" t="str">
            <v>45040</v>
          </cell>
          <cell r="B370" t="str">
            <v>NORTHPORT PUBLIC SCHOOL DISTRICT</v>
          </cell>
          <cell r="C370">
            <v>356855</v>
          </cell>
          <cell r="D370">
            <v>120255</v>
          </cell>
          <cell r="E370">
            <v>11556.48</v>
          </cell>
          <cell r="F370">
            <v>11729.2</v>
          </cell>
          <cell r="G370">
            <v>23285.68</v>
          </cell>
        </row>
        <row r="371">
          <cell r="A371" t="str">
            <v>45050</v>
          </cell>
          <cell r="B371" t="str">
            <v>SUTTONS BAY PUBLIC SCHOOL DISTRICT</v>
          </cell>
          <cell r="C371">
            <v>773025</v>
          </cell>
          <cell r="D371">
            <v>77127</v>
          </cell>
          <cell r="E371">
            <v>22280.27</v>
          </cell>
          <cell r="F371">
            <v>13289.94</v>
          </cell>
          <cell r="G371">
            <v>35570.21</v>
          </cell>
        </row>
        <row r="372">
          <cell r="A372" t="str">
            <v>46000</v>
          </cell>
          <cell r="B372" t="str">
            <v>LENAWEE I.S.D.</v>
          </cell>
          <cell r="C372">
            <v>12427782</v>
          </cell>
          <cell r="D372">
            <v>1801549</v>
          </cell>
          <cell r="E372">
            <v>492380.02</v>
          </cell>
          <cell r="F372">
            <v>131155.46</v>
          </cell>
          <cell r="G372">
            <v>623535.48</v>
          </cell>
        </row>
        <row r="373">
          <cell r="A373" t="str">
            <v>46010</v>
          </cell>
          <cell r="B373" t="str">
            <v>ADRIAN CITY SCHOOL DISTRICT</v>
          </cell>
          <cell r="C373">
            <v>3732292</v>
          </cell>
          <cell r="D373">
            <v>0</v>
          </cell>
          <cell r="E373">
            <v>192454.16</v>
          </cell>
          <cell r="F373">
            <v>18245.419999999998</v>
          </cell>
          <cell r="G373">
            <v>192454.16</v>
          </cell>
        </row>
        <row r="374">
          <cell r="A374" t="str">
            <v>46020</v>
          </cell>
          <cell r="B374" t="str">
            <v>ADDISON COMMUNITY SCHOOLS</v>
          </cell>
          <cell r="C374">
            <v>867886</v>
          </cell>
          <cell r="D374">
            <v>6418</v>
          </cell>
          <cell r="E374">
            <v>28789.95</v>
          </cell>
          <cell r="F374">
            <v>1497.54</v>
          </cell>
          <cell r="G374">
            <v>30287.49</v>
          </cell>
        </row>
        <row r="375">
          <cell r="A375" t="str">
            <v>46040</v>
          </cell>
          <cell r="B375" t="str">
            <v>BLISSFIELD COMMUNITY SCHOOLS</v>
          </cell>
          <cell r="C375">
            <v>692530</v>
          </cell>
          <cell r="D375">
            <v>33767</v>
          </cell>
          <cell r="E375">
            <v>18566.57</v>
          </cell>
          <cell r="F375">
            <v>2100.83</v>
          </cell>
          <cell r="G375">
            <v>20667.400000000001</v>
          </cell>
        </row>
        <row r="376">
          <cell r="A376" t="str">
            <v>46050</v>
          </cell>
          <cell r="B376" t="str">
            <v>BRITTON MACON AREA SCHOOL DISTRICT</v>
          </cell>
          <cell r="C376">
            <v>406970</v>
          </cell>
          <cell r="D376">
            <v>1028</v>
          </cell>
          <cell r="E376">
            <v>9145.9699999999993</v>
          </cell>
          <cell r="F376">
            <v>0</v>
          </cell>
          <cell r="G376">
            <v>9145.9699999999993</v>
          </cell>
        </row>
        <row r="377">
          <cell r="A377" t="str">
            <v>46060</v>
          </cell>
          <cell r="B377" t="str">
            <v>CLINTON COMMUNITY SCHOOLS</v>
          </cell>
          <cell r="C377">
            <v>709954</v>
          </cell>
          <cell r="D377">
            <v>11268</v>
          </cell>
          <cell r="E377">
            <v>19356.240000000002</v>
          </cell>
          <cell r="F377">
            <v>0</v>
          </cell>
          <cell r="G377">
            <v>19356.240000000002</v>
          </cell>
        </row>
        <row r="378">
          <cell r="A378" t="str">
            <v>46070</v>
          </cell>
          <cell r="B378" t="str">
            <v>DEERFIELD PUBLIC SCHOOLS</v>
          </cell>
          <cell r="C378">
            <v>231797</v>
          </cell>
          <cell r="D378">
            <v>0</v>
          </cell>
          <cell r="E378">
            <v>7727.82</v>
          </cell>
          <cell r="F378">
            <v>0</v>
          </cell>
          <cell r="G378">
            <v>7727.82</v>
          </cell>
        </row>
        <row r="379">
          <cell r="A379" t="str">
            <v>46080</v>
          </cell>
          <cell r="B379" t="str">
            <v>HUDSON AREA SCHOOLS</v>
          </cell>
          <cell r="C379">
            <v>711349</v>
          </cell>
          <cell r="D379">
            <v>39013</v>
          </cell>
          <cell r="E379">
            <v>30959.52</v>
          </cell>
          <cell r="F379">
            <v>6494.17</v>
          </cell>
          <cell r="G379">
            <v>37453.69</v>
          </cell>
        </row>
        <row r="380">
          <cell r="A380" t="str">
            <v>46090</v>
          </cell>
          <cell r="B380" t="str">
            <v>MADISON SCHOOL DISTRICT</v>
          </cell>
          <cell r="C380">
            <v>1485357</v>
          </cell>
          <cell r="D380">
            <v>0</v>
          </cell>
          <cell r="E380">
            <v>23774.31</v>
          </cell>
          <cell r="F380">
            <v>0</v>
          </cell>
          <cell r="G380">
            <v>23774.31</v>
          </cell>
        </row>
        <row r="381">
          <cell r="A381" t="str">
            <v>46100</v>
          </cell>
          <cell r="B381" t="str">
            <v>MORENCI AREA SCHOOLS</v>
          </cell>
          <cell r="C381">
            <v>634855</v>
          </cell>
          <cell r="D381">
            <v>39131</v>
          </cell>
          <cell r="E381">
            <v>22285.78</v>
          </cell>
          <cell r="F381">
            <v>2948.05</v>
          </cell>
          <cell r="G381">
            <v>25233.83</v>
          </cell>
        </row>
        <row r="382">
          <cell r="A382" t="str">
            <v>46110</v>
          </cell>
          <cell r="B382" t="str">
            <v>ONSTED COMMUNITY SCHOOLS</v>
          </cell>
          <cell r="C382">
            <v>916788</v>
          </cell>
          <cell r="D382">
            <v>34221</v>
          </cell>
          <cell r="E382">
            <v>36237.120000000003</v>
          </cell>
          <cell r="F382">
            <v>0</v>
          </cell>
          <cell r="G382">
            <v>36237.120000000003</v>
          </cell>
        </row>
        <row r="383">
          <cell r="A383" t="str">
            <v>46130</v>
          </cell>
          <cell r="B383" t="str">
            <v>SAND CREEK COMMUNITY SCHOOLS</v>
          </cell>
          <cell r="C383">
            <v>503370</v>
          </cell>
          <cell r="D383">
            <v>4315</v>
          </cell>
          <cell r="E383">
            <v>21628.55</v>
          </cell>
          <cell r="F383">
            <v>1978.65</v>
          </cell>
          <cell r="G383">
            <v>23607.200000000001</v>
          </cell>
        </row>
        <row r="384">
          <cell r="A384" t="str">
            <v>46140</v>
          </cell>
          <cell r="B384" t="str">
            <v>TECUMSEH PUBLIC SCHOOLS</v>
          </cell>
          <cell r="C384">
            <v>2957410</v>
          </cell>
          <cell r="D384">
            <v>0</v>
          </cell>
          <cell r="E384">
            <v>90521.9</v>
          </cell>
          <cell r="F384">
            <v>0</v>
          </cell>
          <cell r="G384">
            <v>90521.9</v>
          </cell>
        </row>
        <row r="385">
          <cell r="A385" t="str">
            <v>47000</v>
          </cell>
          <cell r="B385" t="str">
            <v>LIVINGSTON I.S.D.</v>
          </cell>
          <cell r="C385">
            <v>15301253</v>
          </cell>
          <cell r="D385">
            <v>3779702</v>
          </cell>
          <cell r="E385">
            <v>404316.69</v>
          </cell>
          <cell r="F385">
            <v>174120.49</v>
          </cell>
          <cell r="G385">
            <v>578437.18000000005</v>
          </cell>
        </row>
        <row r="386">
          <cell r="A386" t="str">
            <v>47010</v>
          </cell>
          <cell r="B386" t="str">
            <v>BRIGHTON AREA SCHOOLS</v>
          </cell>
          <cell r="C386">
            <v>7139969</v>
          </cell>
          <cell r="D386">
            <v>0</v>
          </cell>
          <cell r="E386">
            <v>235226.29</v>
          </cell>
          <cell r="F386">
            <v>0</v>
          </cell>
          <cell r="G386">
            <v>235226.29</v>
          </cell>
        </row>
        <row r="387">
          <cell r="A387" t="str">
            <v>47030</v>
          </cell>
          <cell r="B387" t="str">
            <v>FOWLERVILLE COMMUNITY SCHOOLS</v>
          </cell>
          <cell r="C387">
            <v>2687995</v>
          </cell>
          <cell r="D387">
            <v>28019</v>
          </cell>
          <cell r="E387">
            <v>80191.289999999994</v>
          </cell>
          <cell r="F387">
            <v>0</v>
          </cell>
          <cell r="G387">
            <v>80191.289999999994</v>
          </cell>
        </row>
        <row r="388">
          <cell r="A388" t="str">
            <v>47060</v>
          </cell>
          <cell r="B388" t="str">
            <v>HARTLAND CONSOLIDATED SCHOOLS</v>
          </cell>
          <cell r="C388">
            <v>4231856</v>
          </cell>
          <cell r="D388">
            <v>0</v>
          </cell>
          <cell r="E388">
            <v>107062.98</v>
          </cell>
          <cell r="F388">
            <v>4821.3500000000004</v>
          </cell>
          <cell r="G388">
            <v>107062.98</v>
          </cell>
        </row>
        <row r="389">
          <cell r="A389" t="str">
            <v>47070</v>
          </cell>
          <cell r="B389" t="str">
            <v>HOWELL PUBLIC SCHOOLS</v>
          </cell>
          <cell r="C389">
            <v>7796065</v>
          </cell>
          <cell r="D389">
            <v>0</v>
          </cell>
          <cell r="E389">
            <v>194673.27</v>
          </cell>
          <cell r="F389">
            <v>0</v>
          </cell>
          <cell r="G389">
            <v>194673.27</v>
          </cell>
        </row>
        <row r="390">
          <cell r="A390" t="str">
            <v>47080</v>
          </cell>
          <cell r="B390" t="str">
            <v>PINCKNEY COMMUNITY SCHOOLS</v>
          </cell>
          <cell r="C390">
            <v>4079496</v>
          </cell>
          <cell r="D390">
            <v>102131</v>
          </cell>
          <cell r="E390">
            <v>118298.16</v>
          </cell>
          <cell r="F390">
            <v>0</v>
          </cell>
          <cell r="G390">
            <v>118298.16</v>
          </cell>
        </row>
        <row r="391">
          <cell r="A391" t="str">
            <v>47901</v>
          </cell>
          <cell r="B391" t="str">
            <v>KENSINGTON WOODS HIGH SCHOOL</v>
          </cell>
          <cell r="C391">
            <v>99183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47902</v>
          </cell>
          <cell r="B392" t="str">
            <v>CHARYL STOCKWELL ACADEMY</v>
          </cell>
          <cell r="C392">
            <v>420332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48040</v>
          </cell>
          <cell r="B393" t="str">
            <v>TAHQUAMENON AREA SCHOOLS</v>
          </cell>
          <cell r="C393">
            <v>1249248</v>
          </cell>
          <cell r="D393">
            <v>91983</v>
          </cell>
          <cell r="E393">
            <v>42416.5</v>
          </cell>
          <cell r="F393">
            <v>6654.37</v>
          </cell>
          <cell r="G393">
            <v>49070.87</v>
          </cell>
        </row>
        <row r="394">
          <cell r="A394" t="str">
            <v>49010</v>
          </cell>
          <cell r="B394" t="str">
            <v>ST. IGNACE CITY SCHOOL DISTRICT</v>
          </cell>
          <cell r="C394">
            <v>443653</v>
          </cell>
          <cell r="D394">
            <v>27325</v>
          </cell>
          <cell r="E394">
            <v>24446.62</v>
          </cell>
          <cell r="F394">
            <v>6515.57</v>
          </cell>
          <cell r="G394">
            <v>30962.19</v>
          </cell>
        </row>
        <row r="395">
          <cell r="A395" t="str">
            <v>49020</v>
          </cell>
          <cell r="B395" t="str">
            <v>BOIS BLANC PINES SCHOOL DISTRICT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49040</v>
          </cell>
          <cell r="B396" t="str">
            <v>LES CHENEAUX COMMUNITY SCHOOL DISTRICT</v>
          </cell>
          <cell r="C396">
            <v>160478</v>
          </cell>
          <cell r="D396">
            <v>50647</v>
          </cell>
          <cell r="E396">
            <v>5053.8999999999996</v>
          </cell>
          <cell r="F396">
            <v>7236.7</v>
          </cell>
          <cell r="G396">
            <v>12290.6</v>
          </cell>
        </row>
        <row r="397">
          <cell r="A397" t="str">
            <v>49055</v>
          </cell>
          <cell r="B397" t="str">
            <v>ENGADINE CONSOLIDATED SCHOOLS</v>
          </cell>
          <cell r="C397">
            <v>301590</v>
          </cell>
          <cell r="D397">
            <v>18634</v>
          </cell>
          <cell r="E397">
            <v>4267.7700000000004</v>
          </cell>
          <cell r="F397">
            <v>325.81</v>
          </cell>
          <cell r="G397">
            <v>4593.58</v>
          </cell>
        </row>
        <row r="398">
          <cell r="A398" t="str">
            <v>49070</v>
          </cell>
          <cell r="B398" t="str">
            <v>MORAN TOWNSHIP SCHOOL DISTRICT</v>
          </cell>
          <cell r="C398">
            <v>29469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49110</v>
          </cell>
          <cell r="B399" t="str">
            <v>MACKINAC ISLAND PUB SCHOOLS</v>
          </cell>
          <cell r="C399">
            <v>80829</v>
          </cell>
          <cell r="D399">
            <v>0</v>
          </cell>
          <cell r="E399">
            <v>2138.48</v>
          </cell>
          <cell r="F399">
            <v>0</v>
          </cell>
          <cell r="G399">
            <v>2138.48</v>
          </cell>
        </row>
        <row r="400">
          <cell r="A400" t="str">
            <v>50000</v>
          </cell>
          <cell r="B400" t="str">
            <v>MACOMB I.S.D.</v>
          </cell>
          <cell r="C400">
            <v>57056763</v>
          </cell>
          <cell r="D400">
            <v>12087880</v>
          </cell>
          <cell r="E400">
            <v>2132861.52</v>
          </cell>
          <cell r="F400">
            <v>1043932.88</v>
          </cell>
          <cell r="G400">
            <v>3176794.4</v>
          </cell>
        </row>
        <row r="401">
          <cell r="A401" t="str">
            <v>50010</v>
          </cell>
          <cell r="B401" t="str">
            <v>CENTERLINE PUBLIC SCHOOLS</v>
          </cell>
          <cell r="C401">
            <v>3560699</v>
          </cell>
          <cell r="D401">
            <v>279382</v>
          </cell>
          <cell r="E401">
            <v>174770.43</v>
          </cell>
          <cell r="F401">
            <v>38287</v>
          </cell>
          <cell r="G401">
            <v>213057.43</v>
          </cell>
        </row>
        <row r="402">
          <cell r="A402" t="str">
            <v>50020</v>
          </cell>
          <cell r="B402" t="str">
            <v>EAST DETROIT PUBLIC SCHOOLS</v>
          </cell>
          <cell r="C402">
            <v>5478089</v>
          </cell>
          <cell r="D402">
            <v>520439</v>
          </cell>
          <cell r="E402">
            <v>299979.69</v>
          </cell>
          <cell r="F402">
            <v>77980.58</v>
          </cell>
          <cell r="G402">
            <v>377960.27</v>
          </cell>
        </row>
        <row r="403">
          <cell r="A403" t="str">
            <v>50030</v>
          </cell>
          <cell r="B403" t="str">
            <v>ROSEVILLE COMMUNITY SCHOOLS</v>
          </cell>
          <cell r="C403">
            <v>7597847</v>
          </cell>
          <cell r="D403">
            <v>152991</v>
          </cell>
          <cell r="E403">
            <v>358491.51</v>
          </cell>
          <cell r="F403">
            <v>29384.03</v>
          </cell>
          <cell r="G403">
            <v>387875.54</v>
          </cell>
        </row>
        <row r="404">
          <cell r="A404" t="str">
            <v>50040</v>
          </cell>
          <cell r="B404" t="str">
            <v>ANCHOR BAY SCHOOL DISTRICT</v>
          </cell>
          <cell r="C404">
            <v>5233046</v>
          </cell>
          <cell r="D404">
            <v>787235</v>
          </cell>
          <cell r="E404">
            <v>180610.14</v>
          </cell>
          <cell r="F404">
            <v>44067.86</v>
          </cell>
          <cell r="G404">
            <v>224678</v>
          </cell>
        </row>
        <row r="405">
          <cell r="A405" t="str">
            <v>50050</v>
          </cell>
          <cell r="B405" t="str">
            <v>ARMADA AREA SCHOOLS</v>
          </cell>
          <cell r="C405">
            <v>1369309</v>
          </cell>
          <cell r="D405">
            <v>87661</v>
          </cell>
          <cell r="E405">
            <v>82585.52</v>
          </cell>
          <cell r="F405">
            <v>1303.24</v>
          </cell>
          <cell r="G405">
            <v>83888.76</v>
          </cell>
        </row>
        <row r="406">
          <cell r="A406" t="str">
            <v>50070</v>
          </cell>
          <cell r="B406" t="str">
            <v>CLINTONDALE COMM SCHOOLS</v>
          </cell>
          <cell r="C406">
            <v>3923209</v>
          </cell>
          <cell r="D406">
            <v>203459</v>
          </cell>
          <cell r="E406">
            <v>190520.32000000001</v>
          </cell>
          <cell r="F406">
            <v>37947.11</v>
          </cell>
          <cell r="G406">
            <v>228467.43</v>
          </cell>
        </row>
        <row r="407">
          <cell r="A407" t="str">
            <v>50080</v>
          </cell>
          <cell r="B407" t="str">
            <v>CHIPPEWA VALLEY SCHOOLS</v>
          </cell>
          <cell r="C407">
            <v>10452009</v>
          </cell>
          <cell r="D407">
            <v>936713</v>
          </cell>
          <cell r="E407">
            <v>341997.3</v>
          </cell>
          <cell r="F407">
            <v>96278.58</v>
          </cell>
          <cell r="G407">
            <v>438275.88</v>
          </cell>
        </row>
        <row r="408">
          <cell r="A408" t="str">
            <v>50090</v>
          </cell>
          <cell r="B408" t="str">
            <v>FITZGERALD PUBLIC SCHOOLS</v>
          </cell>
          <cell r="C408">
            <v>3238627</v>
          </cell>
          <cell r="D408">
            <v>308944</v>
          </cell>
          <cell r="E408">
            <v>118860.64</v>
          </cell>
          <cell r="F408">
            <v>38287.56</v>
          </cell>
          <cell r="G408">
            <v>157148.20000000001</v>
          </cell>
        </row>
        <row r="409">
          <cell r="A409" t="str">
            <v>50100</v>
          </cell>
          <cell r="B409" t="str">
            <v>FRASER PUBLIC SCHOOLS</v>
          </cell>
          <cell r="C409">
            <v>5091073</v>
          </cell>
          <cell r="D409">
            <v>438001</v>
          </cell>
          <cell r="E409">
            <v>225547.6</v>
          </cell>
          <cell r="F409">
            <v>37240.21</v>
          </cell>
          <cell r="G409">
            <v>262787.81</v>
          </cell>
        </row>
        <row r="410">
          <cell r="A410" t="str">
            <v>50120</v>
          </cell>
          <cell r="B410" t="str">
            <v>LAKESHORE PUBLIC SCHOOLS</v>
          </cell>
          <cell r="C410">
            <v>3126901</v>
          </cell>
          <cell r="D410">
            <v>304996</v>
          </cell>
          <cell r="E410">
            <v>170582.15</v>
          </cell>
          <cell r="F410">
            <v>28813.88</v>
          </cell>
          <cell r="G410">
            <v>199396.03</v>
          </cell>
        </row>
        <row r="411">
          <cell r="A411" t="str">
            <v>50130</v>
          </cell>
          <cell r="B411" t="str">
            <v>LAKEVIEW PUBLIC SCHOOLS</v>
          </cell>
          <cell r="C411">
            <v>3291063</v>
          </cell>
          <cell r="D411">
            <v>0</v>
          </cell>
          <cell r="E411">
            <v>149915.17000000001</v>
          </cell>
          <cell r="F411">
            <v>9868.82</v>
          </cell>
          <cell r="G411">
            <v>149915.17000000001</v>
          </cell>
        </row>
        <row r="412">
          <cell r="A412" t="str">
            <v>50140</v>
          </cell>
          <cell r="B412" t="str">
            <v>L'ANSE CREUSE PUBLIC SCHOOLS</v>
          </cell>
          <cell r="C412">
            <v>11457880</v>
          </cell>
          <cell r="D412">
            <v>1105270</v>
          </cell>
          <cell r="E412">
            <v>446577.07</v>
          </cell>
          <cell r="F412">
            <v>85946.27</v>
          </cell>
          <cell r="G412">
            <v>532523.34</v>
          </cell>
        </row>
        <row r="413">
          <cell r="A413" t="str">
            <v>50160</v>
          </cell>
          <cell r="B413" t="str">
            <v>MT. CLEMENS COMMUNITY SCHOOLS</v>
          </cell>
          <cell r="C413">
            <v>4768171</v>
          </cell>
          <cell r="D413">
            <v>139037</v>
          </cell>
          <cell r="E413">
            <v>188700.43</v>
          </cell>
          <cell r="F413">
            <v>2606.4899999999998</v>
          </cell>
          <cell r="G413">
            <v>191306.92</v>
          </cell>
        </row>
        <row r="414">
          <cell r="A414" t="str">
            <v>50170</v>
          </cell>
          <cell r="B414" t="str">
            <v>NEW HAVEN COMMUNITY SCHOOLS</v>
          </cell>
          <cell r="C414">
            <v>1269820</v>
          </cell>
          <cell r="D414">
            <v>87315</v>
          </cell>
          <cell r="E414">
            <v>51625.74</v>
          </cell>
          <cell r="F414">
            <v>8912.89</v>
          </cell>
          <cell r="G414">
            <v>60538.63</v>
          </cell>
        </row>
        <row r="415">
          <cell r="A415" t="str">
            <v>50180</v>
          </cell>
          <cell r="B415" t="str">
            <v>RICHMOND COMMUNITY SCHOOLS</v>
          </cell>
          <cell r="C415">
            <v>1599986</v>
          </cell>
          <cell r="D415">
            <v>34602</v>
          </cell>
          <cell r="E415">
            <v>70795.97</v>
          </cell>
          <cell r="F415">
            <v>10425.950000000001</v>
          </cell>
          <cell r="G415">
            <v>81221.919999999998</v>
          </cell>
        </row>
        <row r="416">
          <cell r="A416" t="str">
            <v>50190</v>
          </cell>
          <cell r="B416" t="str">
            <v>ROMEO COMMUNITY SCHOOLS</v>
          </cell>
          <cell r="C416">
            <v>4831710</v>
          </cell>
          <cell r="D416">
            <v>402812</v>
          </cell>
          <cell r="E416">
            <v>167578.57</v>
          </cell>
          <cell r="F416">
            <v>37209.58</v>
          </cell>
          <cell r="G416">
            <v>204788.15</v>
          </cell>
        </row>
        <row r="417">
          <cell r="A417" t="str">
            <v>50200</v>
          </cell>
          <cell r="B417" t="str">
            <v>SOUTH LAKE SCHOOLS</v>
          </cell>
          <cell r="C417">
            <v>2463325</v>
          </cell>
          <cell r="D417">
            <v>141270</v>
          </cell>
          <cell r="E417">
            <v>110598.15</v>
          </cell>
          <cell r="F417">
            <v>17602.7</v>
          </cell>
          <cell r="G417">
            <v>128200.85</v>
          </cell>
        </row>
        <row r="418">
          <cell r="A418" t="str">
            <v>50210</v>
          </cell>
          <cell r="B418" t="str">
            <v>UTICA COMMUNITY SCHOOLS</v>
          </cell>
          <cell r="C418">
            <v>26492207</v>
          </cell>
          <cell r="D418">
            <v>3069933</v>
          </cell>
          <cell r="E418">
            <v>862662.79</v>
          </cell>
          <cell r="F418">
            <v>188733.99</v>
          </cell>
          <cell r="G418">
            <v>1051396.78</v>
          </cell>
        </row>
        <row r="419">
          <cell r="A419" t="str">
            <v>50220</v>
          </cell>
          <cell r="B419" t="str">
            <v>VAN DYKE PUBLIC SCHOOLS</v>
          </cell>
          <cell r="C419">
            <v>6841657</v>
          </cell>
          <cell r="D419">
            <v>472495</v>
          </cell>
          <cell r="E419">
            <v>272720.76</v>
          </cell>
          <cell r="F419">
            <v>36297.629999999997</v>
          </cell>
          <cell r="G419">
            <v>309018.39</v>
          </cell>
        </row>
        <row r="420">
          <cell r="A420" t="str">
            <v>50230</v>
          </cell>
          <cell r="B420" t="str">
            <v>WARREN CONSOLIDATED SCHOOLS</v>
          </cell>
          <cell r="C420">
            <v>14466158</v>
          </cell>
          <cell r="D420">
            <v>1657780</v>
          </cell>
          <cell r="E420">
            <v>928470.35</v>
          </cell>
          <cell r="F420">
            <v>98536.61</v>
          </cell>
          <cell r="G420">
            <v>1014765.19</v>
          </cell>
        </row>
        <row r="421">
          <cell r="A421" t="str">
            <v>50240</v>
          </cell>
          <cell r="B421" t="str">
            <v>WARREN WOODS PUBLIC SCHOOLS</v>
          </cell>
          <cell r="C421">
            <v>7132846</v>
          </cell>
          <cell r="D421">
            <v>207327</v>
          </cell>
          <cell r="E421">
            <v>311262.74</v>
          </cell>
          <cell r="F421">
            <v>32706.34</v>
          </cell>
          <cell r="G421">
            <v>343969.08</v>
          </cell>
        </row>
        <row r="422">
          <cell r="A422" t="str">
            <v>50901</v>
          </cell>
          <cell r="B422" t="str">
            <v>MACOMB ACADEMY</v>
          </cell>
          <cell r="C422">
            <v>245878</v>
          </cell>
          <cell r="D422">
            <v>0</v>
          </cell>
          <cell r="E422">
            <v>10169.16</v>
          </cell>
          <cell r="F422">
            <v>0</v>
          </cell>
          <cell r="G422">
            <v>10169.16</v>
          </cell>
        </row>
        <row r="423">
          <cell r="A423" t="str">
            <v>50902</v>
          </cell>
          <cell r="B423" t="str">
            <v>CONNER CREEK ACADEMY EAST</v>
          </cell>
          <cell r="C423">
            <v>245753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50903</v>
          </cell>
          <cell r="B424" t="str">
            <v>HURON ACADEMY</v>
          </cell>
          <cell r="C424">
            <v>282822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50904</v>
          </cell>
          <cell r="B425" t="str">
            <v>CONNER CREEK ACADEMY</v>
          </cell>
          <cell r="C425">
            <v>193455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50905</v>
          </cell>
          <cell r="B426" t="str">
            <v>ARTS ACADEMY IN THE WOODS</v>
          </cell>
          <cell r="C426">
            <v>56950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50906</v>
          </cell>
          <cell r="B427" t="str">
            <v>MERRITT ACADEMY</v>
          </cell>
          <cell r="C427">
            <v>129219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50908</v>
          </cell>
          <cell r="B428" t="str">
            <v>MT. CLEMENS MONTESSORI ACADEMY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50909</v>
          </cell>
          <cell r="B429" t="str">
            <v>PREVAIL ACADEMY</v>
          </cell>
          <cell r="C429">
            <v>215807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50910</v>
          </cell>
          <cell r="B430" t="str">
            <v>BEN ROSS PUBLIC SCHOOL ACADEMY</v>
          </cell>
          <cell r="C430">
            <v>141642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50911</v>
          </cell>
          <cell r="B431" t="str">
            <v>ACADEMY OF WARREN</v>
          </cell>
          <cell r="C431">
            <v>102012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51000</v>
          </cell>
          <cell r="B432" t="str">
            <v>MANISTEE I.S.D.</v>
          </cell>
          <cell r="C432">
            <v>1669498</v>
          </cell>
          <cell r="D432">
            <v>161404</v>
          </cell>
          <cell r="E432">
            <v>93623.08</v>
          </cell>
          <cell r="F432">
            <v>31822.84</v>
          </cell>
          <cell r="G432">
            <v>125445.92</v>
          </cell>
        </row>
        <row r="433">
          <cell r="A433" t="str">
            <v>51020</v>
          </cell>
          <cell r="B433" t="str">
            <v>BEAR LAKE SCHOOL DISTRICT</v>
          </cell>
          <cell r="C433">
            <v>210244</v>
          </cell>
          <cell r="D433">
            <v>0</v>
          </cell>
          <cell r="E433">
            <v>5686.18</v>
          </cell>
          <cell r="F433">
            <v>0</v>
          </cell>
          <cell r="G433">
            <v>5686.18</v>
          </cell>
        </row>
        <row r="434">
          <cell r="A434" t="str">
            <v>51045</v>
          </cell>
          <cell r="B434" t="str">
            <v>KALEVA NORMAN - DICKSON SCHOOLS</v>
          </cell>
          <cell r="C434">
            <v>668301</v>
          </cell>
          <cell r="D434">
            <v>0</v>
          </cell>
          <cell r="E434">
            <v>20462.849999999999</v>
          </cell>
          <cell r="F434">
            <v>0</v>
          </cell>
          <cell r="G434">
            <v>20462.849999999999</v>
          </cell>
        </row>
        <row r="435">
          <cell r="A435" t="str">
            <v>51060</v>
          </cell>
          <cell r="B435" t="str">
            <v>ONEKAMA CONSOLIDATED SCHOOLS</v>
          </cell>
          <cell r="C435">
            <v>204182</v>
          </cell>
          <cell r="D435">
            <v>0</v>
          </cell>
          <cell r="E435">
            <v>14248.64</v>
          </cell>
          <cell r="F435">
            <v>0</v>
          </cell>
          <cell r="G435">
            <v>12932.07</v>
          </cell>
        </row>
        <row r="436">
          <cell r="A436" t="str">
            <v>51070</v>
          </cell>
          <cell r="B436" t="str">
            <v>MANISTEE AREA PUBLIC SCHOOLS</v>
          </cell>
          <cell r="C436">
            <v>683348</v>
          </cell>
          <cell r="D436">
            <v>11403</v>
          </cell>
          <cell r="E436">
            <v>47111.09</v>
          </cell>
          <cell r="F436">
            <v>0</v>
          </cell>
          <cell r="G436">
            <v>43280.53</v>
          </cell>
        </row>
        <row r="437">
          <cell r="A437" t="str">
            <v>51903</v>
          </cell>
          <cell r="B437" t="str">
            <v>CASMAN ALTERNATIVE ACADEMY</v>
          </cell>
          <cell r="C437">
            <v>2459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52000</v>
          </cell>
          <cell r="B438" t="str">
            <v>MARQUETTE ALGER RESA.</v>
          </cell>
          <cell r="C438">
            <v>679705</v>
          </cell>
          <cell r="D438">
            <v>0</v>
          </cell>
          <cell r="E438">
            <v>101956.65</v>
          </cell>
          <cell r="F438">
            <v>0</v>
          </cell>
          <cell r="G438">
            <v>43049.8</v>
          </cell>
        </row>
        <row r="439">
          <cell r="A439" t="str">
            <v>52015</v>
          </cell>
          <cell r="B439" t="str">
            <v>N.I.C.E. COMMUNITY SCHOOLS</v>
          </cell>
          <cell r="C439">
            <v>1190199</v>
          </cell>
          <cell r="D439">
            <v>25711</v>
          </cell>
          <cell r="E439">
            <v>56107.91</v>
          </cell>
          <cell r="F439">
            <v>10629.59</v>
          </cell>
          <cell r="G439">
            <v>66737.5</v>
          </cell>
        </row>
        <row r="440">
          <cell r="A440" t="str">
            <v>52040</v>
          </cell>
          <cell r="B440" t="str">
            <v>GWINN AREA COMMUNITY SCHOOLS</v>
          </cell>
          <cell r="C440">
            <v>1759595</v>
          </cell>
          <cell r="D440">
            <v>40909</v>
          </cell>
          <cell r="E440">
            <v>79108.37</v>
          </cell>
          <cell r="F440">
            <v>12869.1</v>
          </cell>
          <cell r="G440">
            <v>91977.47</v>
          </cell>
        </row>
        <row r="441">
          <cell r="A441" t="str">
            <v>52090</v>
          </cell>
          <cell r="B441" t="str">
            <v>NEGAUNEE PUBLIC SCHOOLS</v>
          </cell>
          <cell r="C441">
            <v>1443270</v>
          </cell>
          <cell r="D441">
            <v>93137</v>
          </cell>
          <cell r="E441">
            <v>61300.95</v>
          </cell>
          <cell r="F441">
            <v>20704.32</v>
          </cell>
          <cell r="G441">
            <v>82005.27</v>
          </cell>
        </row>
        <row r="442">
          <cell r="A442" t="str">
            <v>52100</v>
          </cell>
          <cell r="B442" t="str">
            <v>POWELL TOWNSHIP SCHOOL DISTRICT</v>
          </cell>
          <cell r="C442">
            <v>69318</v>
          </cell>
          <cell r="D442">
            <v>0</v>
          </cell>
          <cell r="E442">
            <v>4140.21</v>
          </cell>
          <cell r="F442">
            <v>0</v>
          </cell>
          <cell r="G442">
            <v>4140.21</v>
          </cell>
        </row>
        <row r="443">
          <cell r="A443" t="str">
            <v>52110</v>
          </cell>
          <cell r="B443" t="str">
            <v>REPUBLIC MICHIGAMME SCHOOLS</v>
          </cell>
          <cell r="C443">
            <v>130747</v>
          </cell>
          <cell r="D443">
            <v>82115</v>
          </cell>
          <cell r="E443">
            <v>3590.39</v>
          </cell>
          <cell r="F443">
            <v>7529.92</v>
          </cell>
          <cell r="G443">
            <v>11120.31</v>
          </cell>
        </row>
        <row r="444">
          <cell r="A444" t="str">
            <v>52160</v>
          </cell>
          <cell r="B444" t="str">
            <v>WELLS TOWNSHIP SCHOOL DISTRICT</v>
          </cell>
          <cell r="C444">
            <v>4463</v>
          </cell>
          <cell r="D444">
            <v>0</v>
          </cell>
          <cell r="E444">
            <v>1422.97</v>
          </cell>
          <cell r="F444">
            <v>1303.24</v>
          </cell>
          <cell r="G444">
            <v>282.67</v>
          </cell>
        </row>
        <row r="445">
          <cell r="A445" t="str">
            <v>52170</v>
          </cell>
          <cell r="B445" t="str">
            <v>MARQUETTE CITY SCHOOL DISTRICT</v>
          </cell>
          <cell r="C445">
            <v>4679235</v>
          </cell>
          <cell r="D445">
            <v>160199</v>
          </cell>
          <cell r="E445">
            <v>194175</v>
          </cell>
          <cell r="F445">
            <v>18865.439999999999</v>
          </cell>
          <cell r="G445">
            <v>213040.44</v>
          </cell>
        </row>
        <row r="446">
          <cell r="A446" t="str">
            <v>52180</v>
          </cell>
          <cell r="B446" t="str">
            <v>ISHPEMING PUBLIC SCHOOL DISTRICT</v>
          </cell>
          <cell r="C446">
            <v>1250258</v>
          </cell>
          <cell r="D446">
            <v>71855</v>
          </cell>
          <cell r="E446">
            <v>59002.68</v>
          </cell>
          <cell r="F446">
            <v>3909.73</v>
          </cell>
          <cell r="G446">
            <v>62912.41</v>
          </cell>
        </row>
        <row r="447">
          <cell r="A447" t="str">
            <v>52901</v>
          </cell>
          <cell r="B447" t="str">
            <v>NORTH STAR ACADEMY</v>
          </cell>
          <cell r="C447">
            <v>47387</v>
          </cell>
          <cell r="D447">
            <v>605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53000</v>
          </cell>
          <cell r="B448" t="str">
            <v>MASON LAKE I.S.D.</v>
          </cell>
          <cell r="C448">
            <v>4062322</v>
          </cell>
          <cell r="D448">
            <v>892127</v>
          </cell>
          <cell r="E448">
            <v>163168.85999999999</v>
          </cell>
          <cell r="F448">
            <v>67724.100000000006</v>
          </cell>
          <cell r="G448">
            <v>230892.96</v>
          </cell>
        </row>
        <row r="449">
          <cell r="A449" t="str">
            <v>53010</v>
          </cell>
          <cell r="B449" t="str">
            <v>MASON COUNTY CENTRAL SCHOOL DISTRICT</v>
          </cell>
          <cell r="C449">
            <v>926517</v>
          </cell>
          <cell r="D449">
            <v>22805</v>
          </cell>
          <cell r="E449">
            <v>38453.760000000002</v>
          </cell>
          <cell r="F449">
            <v>2963.14</v>
          </cell>
          <cell r="G449">
            <v>41416.9</v>
          </cell>
        </row>
        <row r="450">
          <cell r="A450" t="str">
            <v>53020</v>
          </cell>
          <cell r="B450" t="str">
            <v>MASON COUNTY EASTERN SCHOOL DISTRICT</v>
          </cell>
          <cell r="C450">
            <v>267939</v>
          </cell>
          <cell r="D450">
            <v>0</v>
          </cell>
          <cell r="E450">
            <v>13439.01</v>
          </cell>
          <cell r="F450">
            <v>0</v>
          </cell>
          <cell r="G450">
            <v>13439.01</v>
          </cell>
        </row>
        <row r="451">
          <cell r="A451" t="str">
            <v>53030</v>
          </cell>
          <cell r="B451" t="str">
            <v>FREESOIL COMMUNITY SCHOOL DISTRICT</v>
          </cell>
          <cell r="C451">
            <v>80981</v>
          </cell>
          <cell r="D451">
            <v>0</v>
          </cell>
          <cell r="E451">
            <v>2674.74</v>
          </cell>
          <cell r="F451">
            <v>0</v>
          </cell>
          <cell r="G451">
            <v>2674.74</v>
          </cell>
        </row>
        <row r="452">
          <cell r="A452" t="str">
            <v>53040</v>
          </cell>
          <cell r="B452" t="str">
            <v>LUDINGTON AREA SCHOOL DISTRICT</v>
          </cell>
          <cell r="C452">
            <v>1868637</v>
          </cell>
          <cell r="D452">
            <v>0</v>
          </cell>
          <cell r="E452">
            <v>85849.98</v>
          </cell>
          <cell r="F452">
            <v>0</v>
          </cell>
          <cell r="G452">
            <v>85849.98</v>
          </cell>
        </row>
        <row r="453">
          <cell r="A453" t="str">
            <v>54000</v>
          </cell>
          <cell r="B453" t="str">
            <v>MECOSTA OSCEOLA I.S.D.</v>
          </cell>
          <cell r="C453">
            <v>6236447</v>
          </cell>
          <cell r="D453">
            <v>710134</v>
          </cell>
          <cell r="E453">
            <v>215634</v>
          </cell>
          <cell r="F453">
            <v>72589.649999999994</v>
          </cell>
          <cell r="G453">
            <v>288223.65000000002</v>
          </cell>
        </row>
        <row r="454">
          <cell r="A454" t="str">
            <v>54010</v>
          </cell>
          <cell r="B454" t="str">
            <v>BIG RAPIDS PUBLIC SCHOOLS</v>
          </cell>
          <cell r="C454">
            <v>1578479</v>
          </cell>
          <cell r="D454">
            <v>1210</v>
          </cell>
          <cell r="E454">
            <v>37739.71</v>
          </cell>
          <cell r="F454">
            <v>0</v>
          </cell>
          <cell r="G454">
            <v>37739.71</v>
          </cell>
        </row>
        <row r="455">
          <cell r="A455" t="str">
            <v>54025</v>
          </cell>
          <cell r="B455" t="str">
            <v>CHIPPEWA HILLS SCHOOL DISTRICT</v>
          </cell>
          <cell r="C455">
            <v>1944908</v>
          </cell>
          <cell r="D455">
            <v>86901</v>
          </cell>
          <cell r="E455">
            <v>59546.73</v>
          </cell>
          <cell r="F455">
            <v>33462.1</v>
          </cell>
          <cell r="G455">
            <v>93008.83</v>
          </cell>
        </row>
        <row r="456">
          <cell r="A456" t="str">
            <v>54040</v>
          </cell>
          <cell r="B456" t="str">
            <v>MORLEY STANWOOD COMM SCHOOLS</v>
          </cell>
          <cell r="C456">
            <v>1295428</v>
          </cell>
          <cell r="D456">
            <v>10538</v>
          </cell>
          <cell r="E456">
            <v>42308.13</v>
          </cell>
          <cell r="F456">
            <v>1303.24</v>
          </cell>
          <cell r="G456">
            <v>43611.37</v>
          </cell>
        </row>
        <row r="457">
          <cell r="A457" t="str">
            <v>54901</v>
          </cell>
          <cell r="B457" t="str">
            <v>CROSSROADS CHARTER ACADEMY</v>
          </cell>
          <cell r="C457">
            <v>172099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55000</v>
          </cell>
          <cell r="B458" t="str">
            <v>MENOMINEE I.S.D.</v>
          </cell>
          <cell r="C458">
            <v>1774548</v>
          </cell>
          <cell r="D458">
            <v>245876</v>
          </cell>
          <cell r="E458">
            <v>81046.080000000002</v>
          </cell>
          <cell r="F458">
            <v>26656.45</v>
          </cell>
          <cell r="G458">
            <v>107702.53</v>
          </cell>
        </row>
        <row r="459">
          <cell r="A459" t="str">
            <v>55010</v>
          </cell>
          <cell r="B459" t="str">
            <v>CARNEY NADEAU PUBLIC SCHOOLS</v>
          </cell>
          <cell r="C459">
            <v>124620</v>
          </cell>
          <cell r="D459">
            <v>0</v>
          </cell>
          <cell r="E459">
            <v>4513.7700000000004</v>
          </cell>
          <cell r="F459">
            <v>0</v>
          </cell>
          <cell r="G459">
            <v>4513.7700000000004</v>
          </cell>
        </row>
        <row r="460">
          <cell r="A460" t="str">
            <v>55100</v>
          </cell>
          <cell r="B460" t="str">
            <v>MENOMINEE AREA PUBLIC SCHOOLS</v>
          </cell>
          <cell r="C460">
            <v>1510077</v>
          </cell>
          <cell r="D460">
            <v>0</v>
          </cell>
          <cell r="E460">
            <v>50562.33</v>
          </cell>
          <cell r="F460">
            <v>12021.67</v>
          </cell>
          <cell r="G460">
            <v>50562.33</v>
          </cell>
        </row>
        <row r="461">
          <cell r="A461" t="str">
            <v>55115</v>
          </cell>
          <cell r="B461" t="str">
            <v>NORTH CENTRAL AREA SCHOOLS</v>
          </cell>
          <cell r="C461">
            <v>364535</v>
          </cell>
          <cell r="D461">
            <v>13871</v>
          </cell>
          <cell r="E461">
            <v>11544.7</v>
          </cell>
          <cell r="F461">
            <v>0</v>
          </cell>
          <cell r="G461">
            <v>11544.7</v>
          </cell>
        </row>
        <row r="462">
          <cell r="A462" t="str">
            <v>55120</v>
          </cell>
          <cell r="B462" t="str">
            <v>STEPHENSON AREA PUBLIC SCHOOLS</v>
          </cell>
          <cell r="C462">
            <v>465654</v>
          </cell>
          <cell r="D462">
            <v>6094</v>
          </cell>
          <cell r="E462">
            <v>14987.83</v>
          </cell>
          <cell r="F462">
            <v>0</v>
          </cell>
          <cell r="G462">
            <v>14987.83</v>
          </cell>
        </row>
        <row r="463">
          <cell r="A463" t="str">
            <v>55901</v>
          </cell>
          <cell r="B463" t="str">
            <v>NAH TAH WAHSH PUBLIC SCHOOL ACADEMY</v>
          </cell>
          <cell r="C463">
            <v>0</v>
          </cell>
          <cell r="D463">
            <v>0</v>
          </cell>
          <cell r="E463">
            <v>3658.1</v>
          </cell>
          <cell r="F463">
            <v>0</v>
          </cell>
          <cell r="G463">
            <v>0</v>
          </cell>
        </row>
        <row r="464">
          <cell r="A464" t="str">
            <v>56000</v>
          </cell>
          <cell r="B464" t="str">
            <v>MIDLAND I.S.D.</v>
          </cell>
          <cell r="C464">
            <v>3393613</v>
          </cell>
          <cell r="D464">
            <v>0</v>
          </cell>
          <cell r="E464">
            <v>141341.25</v>
          </cell>
          <cell r="F464">
            <v>0</v>
          </cell>
          <cell r="G464">
            <v>141341.25</v>
          </cell>
        </row>
        <row r="465">
          <cell r="A465" t="str">
            <v>56010</v>
          </cell>
          <cell r="B465" t="str">
            <v>MIDLAND PUBLIC SCHOOLS</v>
          </cell>
          <cell r="C465">
            <v>12906308</v>
          </cell>
          <cell r="D465">
            <v>731489</v>
          </cell>
          <cell r="E465">
            <v>497887.78</v>
          </cell>
          <cell r="F465">
            <v>131804.74</v>
          </cell>
          <cell r="G465">
            <v>629692.52</v>
          </cell>
        </row>
        <row r="466">
          <cell r="A466" t="str">
            <v>56020</v>
          </cell>
          <cell r="B466" t="str">
            <v>BULLOCK CREEK SCHOOL DISTRICT</v>
          </cell>
          <cell r="C466">
            <v>2087033</v>
          </cell>
          <cell r="D466">
            <v>86568</v>
          </cell>
          <cell r="E466">
            <v>77375.179999999993</v>
          </cell>
          <cell r="F466">
            <v>39260.019999999997</v>
          </cell>
          <cell r="G466">
            <v>116635.2</v>
          </cell>
        </row>
        <row r="467">
          <cell r="A467" t="str">
            <v>56030</v>
          </cell>
          <cell r="B467" t="str">
            <v>COLEMAN COMMUNITY SCHOOL DISTRICT</v>
          </cell>
          <cell r="C467">
            <v>899689</v>
          </cell>
          <cell r="D467">
            <v>123447</v>
          </cell>
          <cell r="E467">
            <v>44109.599999999999</v>
          </cell>
          <cell r="F467">
            <v>17231.080000000002</v>
          </cell>
          <cell r="G467">
            <v>61340.68</v>
          </cell>
        </row>
        <row r="468">
          <cell r="A468" t="str">
            <v>56050</v>
          </cell>
          <cell r="B468" t="str">
            <v>MERIDIAN PUBLIC SCHOOLS</v>
          </cell>
          <cell r="C468">
            <v>1573243</v>
          </cell>
          <cell r="D468">
            <v>153576</v>
          </cell>
          <cell r="E468">
            <v>67990.06</v>
          </cell>
          <cell r="F468">
            <v>35534.58</v>
          </cell>
          <cell r="G468">
            <v>103524.64</v>
          </cell>
        </row>
        <row r="469">
          <cell r="A469" t="str">
            <v>56901</v>
          </cell>
          <cell r="B469" t="str">
            <v>WINDOVER HIGH SCHOOL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56902</v>
          </cell>
          <cell r="B470" t="str">
            <v>MIDLAND ACAD OF ADV &amp; CREATIVE STUDIES</v>
          </cell>
          <cell r="C470">
            <v>35759</v>
          </cell>
          <cell r="D470">
            <v>0</v>
          </cell>
          <cell r="E470">
            <v>155.74</v>
          </cell>
          <cell r="F470">
            <v>0</v>
          </cell>
          <cell r="G470">
            <v>155.74</v>
          </cell>
        </row>
        <row r="471">
          <cell r="A471" t="str">
            <v>57020</v>
          </cell>
          <cell r="B471" t="str">
            <v>LAKE CITY AREA SCHOOL DISTRICT</v>
          </cell>
          <cell r="C471">
            <v>573667</v>
          </cell>
          <cell r="D471">
            <v>1550</v>
          </cell>
          <cell r="E471">
            <v>15239.15</v>
          </cell>
          <cell r="F471">
            <v>325.81</v>
          </cell>
          <cell r="G471">
            <v>15564.96</v>
          </cell>
        </row>
        <row r="472">
          <cell r="A472" t="str">
            <v>57030</v>
          </cell>
          <cell r="B472" t="str">
            <v>MCBAIN AGRICULTURAL SCHOOL DISTRICT</v>
          </cell>
          <cell r="C472">
            <v>701215</v>
          </cell>
          <cell r="D472">
            <v>0</v>
          </cell>
          <cell r="E472">
            <v>23711.599999999999</v>
          </cell>
          <cell r="F472">
            <v>0</v>
          </cell>
          <cell r="G472">
            <v>23711.599999999999</v>
          </cell>
        </row>
        <row r="473">
          <cell r="A473" t="str">
            <v>58000</v>
          </cell>
          <cell r="B473" t="str">
            <v>MONROE I.S.D.</v>
          </cell>
          <cell r="C473">
            <v>17422797</v>
          </cell>
          <cell r="D473">
            <v>995303</v>
          </cell>
          <cell r="E473">
            <v>814160.97</v>
          </cell>
          <cell r="F473">
            <v>57292.800000000003</v>
          </cell>
          <cell r="G473">
            <v>871453.77</v>
          </cell>
        </row>
        <row r="474">
          <cell r="A474" t="str">
            <v>58010</v>
          </cell>
          <cell r="B474" t="str">
            <v>MONROE PUBLIC SCHOOLS</v>
          </cell>
          <cell r="C474">
            <v>4346195</v>
          </cell>
          <cell r="D474">
            <v>790562</v>
          </cell>
          <cell r="E474">
            <v>177458.6</v>
          </cell>
          <cell r="F474">
            <v>95801.16</v>
          </cell>
          <cell r="G474">
            <v>273259.76</v>
          </cell>
        </row>
        <row r="475">
          <cell r="A475" t="str">
            <v>58020</v>
          </cell>
          <cell r="B475" t="str">
            <v>AIRPORT COMMUNITY SCHOOL DISTRICT</v>
          </cell>
          <cell r="C475">
            <v>3032991</v>
          </cell>
          <cell r="D475">
            <v>338212</v>
          </cell>
          <cell r="E475">
            <v>108839.24</v>
          </cell>
          <cell r="F475">
            <v>49504.45</v>
          </cell>
          <cell r="G475">
            <v>158343.69</v>
          </cell>
        </row>
        <row r="476">
          <cell r="A476" t="str">
            <v>58030</v>
          </cell>
          <cell r="B476" t="str">
            <v>BEDFORD PUBLIC SCHOOL DISTRICT</v>
          </cell>
          <cell r="C476">
            <v>3447506</v>
          </cell>
          <cell r="D476">
            <v>589653</v>
          </cell>
          <cell r="E476">
            <v>96356.160000000003</v>
          </cell>
          <cell r="F476">
            <v>38543.379999999997</v>
          </cell>
          <cell r="G476">
            <v>134899.54</v>
          </cell>
        </row>
        <row r="477">
          <cell r="A477" t="str">
            <v>58050</v>
          </cell>
          <cell r="B477" t="str">
            <v>DUNDEE COMMUNITY SCHOOLS</v>
          </cell>
          <cell r="C477">
            <v>962101</v>
          </cell>
          <cell r="D477">
            <v>176112</v>
          </cell>
          <cell r="E477">
            <v>30813.66</v>
          </cell>
          <cell r="F477">
            <v>15503.72</v>
          </cell>
          <cell r="G477">
            <v>46317.38</v>
          </cell>
        </row>
        <row r="478">
          <cell r="A478" t="str">
            <v>58070</v>
          </cell>
          <cell r="B478" t="str">
            <v>IDA PUBLIC SCHOOL DISTRICT</v>
          </cell>
          <cell r="C478">
            <v>2435269</v>
          </cell>
          <cell r="D478">
            <v>112806</v>
          </cell>
          <cell r="E478">
            <v>116247.53</v>
          </cell>
          <cell r="F478">
            <v>10569.96</v>
          </cell>
          <cell r="G478">
            <v>126817.49</v>
          </cell>
        </row>
        <row r="479">
          <cell r="A479" t="str">
            <v>58080</v>
          </cell>
          <cell r="B479" t="str">
            <v>JEFFERSON SCHOOLS-MONROE CO.</v>
          </cell>
          <cell r="C479">
            <v>1862874</v>
          </cell>
          <cell r="D479">
            <v>61475</v>
          </cell>
          <cell r="E479">
            <v>104372.72</v>
          </cell>
          <cell r="F479">
            <v>12615.4</v>
          </cell>
          <cell r="G479">
            <v>116988.12</v>
          </cell>
        </row>
        <row r="480">
          <cell r="A480" t="str">
            <v>58090</v>
          </cell>
          <cell r="B480" t="str">
            <v>MASON CONSOLIDATED SCHOOL DISTRICT</v>
          </cell>
          <cell r="C480">
            <v>862894</v>
          </cell>
          <cell r="D480">
            <v>148858</v>
          </cell>
          <cell r="E480">
            <v>33039.67</v>
          </cell>
          <cell r="F480">
            <v>17546.34</v>
          </cell>
          <cell r="G480">
            <v>50586.01</v>
          </cell>
        </row>
        <row r="481">
          <cell r="A481" t="str">
            <v>58100</v>
          </cell>
          <cell r="B481" t="str">
            <v>SUMMERFIELD SCHOOL DISTRICT</v>
          </cell>
          <cell r="C481">
            <v>563053</v>
          </cell>
          <cell r="D481">
            <v>97738</v>
          </cell>
          <cell r="E481">
            <v>18264.900000000001</v>
          </cell>
          <cell r="F481">
            <v>11189.46</v>
          </cell>
          <cell r="G481">
            <v>29454.36</v>
          </cell>
        </row>
        <row r="482">
          <cell r="A482" t="str">
            <v>58110</v>
          </cell>
          <cell r="B482" t="str">
            <v>WHITEFORD AGRICULTURAL SCHOOL DISTRICT</v>
          </cell>
          <cell r="C482">
            <v>434097</v>
          </cell>
          <cell r="D482">
            <v>115473</v>
          </cell>
          <cell r="E482">
            <v>15086</v>
          </cell>
          <cell r="F482">
            <v>4923.8500000000004</v>
          </cell>
          <cell r="G482">
            <v>20009.849999999999</v>
          </cell>
        </row>
        <row r="483">
          <cell r="A483" t="str">
            <v>58901</v>
          </cell>
          <cell r="B483" t="str">
            <v>NEW BEDFORD ACADEMY</v>
          </cell>
          <cell r="C483">
            <v>101527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58902</v>
          </cell>
          <cell r="B484" t="str">
            <v>TRIUMPH ACADEMY</v>
          </cell>
          <cell r="C484">
            <v>143913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>59000</v>
          </cell>
          <cell r="B485" t="str">
            <v>MONTCALM AREA I.S.D.</v>
          </cell>
          <cell r="C485">
            <v>6289095</v>
          </cell>
          <cell r="D485">
            <v>1608300</v>
          </cell>
          <cell r="E485">
            <v>256433.09</v>
          </cell>
          <cell r="F485">
            <v>182414.71</v>
          </cell>
          <cell r="G485">
            <v>438847.8</v>
          </cell>
        </row>
        <row r="486">
          <cell r="A486" t="str">
            <v>59020</v>
          </cell>
          <cell r="B486" t="str">
            <v>CARSON CITY CRYSTAL AREA SCHOOL DISTRICT</v>
          </cell>
          <cell r="C486">
            <v>689897</v>
          </cell>
          <cell r="D486">
            <v>0</v>
          </cell>
          <cell r="E486">
            <v>33195.730000000003</v>
          </cell>
          <cell r="F486">
            <v>1303.24</v>
          </cell>
          <cell r="G486">
            <v>33195.730000000003</v>
          </cell>
        </row>
        <row r="487">
          <cell r="A487" t="str">
            <v>59045</v>
          </cell>
          <cell r="B487" t="str">
            <v>MONTABELLA COMMUNITY SCHOOL DISTRICT</v>
          </cell>
          <cell r="C487">
            <v>694954</v>
          </cell>
          <cell r="D487">
            <v>0</v>
          </cell>
          <cell r="E487">
            <v>27715.14</v>
          </cell>
          <cell r="F487">
            <v>0</v>
          </cell>
          <cell r="G487">
            <v>27715.14</v>
          </cell>
        </row>
        <row r="488">
          <cell r="A488" t="str">
            <v>59070</v>
          </cell>
          <cell r="B488" t="str">
            <v>GREENVILLE PUBLIC SCHOOLS</v>
          </cell>
          <cell r="C488">
            <v>3770151</v>
          </cell>
          <cell r="D488">
            <v>98842</v>
          </cell>
          <cell r="E488">
            <v>162845.79</v>
          </cell>
          <cell r="F488">
            <v>0</v>
          </cell>
          <cell r="G488">
            <v>162845.79</v>
          </cell>
        </row>
        <row r="489">
          <cell r="A489" t="str">
            <v>59080</v>
          </cell>
          <cell r="B489" t="str">
            <v>TRI COUNTY AREA SCHOOLS</v>
          </cell>
          <cell r="C489">
            <v>1945954</v>
          </cell>
          <cell r="D489">
            <v>0</v>
          </cell>
          <cell r="E489">
            <v>58344.81</v>
          </cell>
          <cell r="F489">
            <v>43025.96</v>
          </cell>
          <cell r="G489">
            <v>58344.81</v>
          </cell>
        </row>
        <row r="490">
          <cell r="A490" t="str">
            <v>59090</v>
          </cell>
          <cell r="B490" t="str">
            <v>LAKEVIEW COMMUNITY SCHOOLS</v>
          </cell>
          <cell r="C490">
            <v>1564839</v>
          </cell>
          <cell r="D490">
            <v>3643</v>
          </cell>
          <cell r="E490">
            <v>54511.14</v>
          </cell>
          <cell r="F490">
            <v>0</v>
          </cell>
          <cell r="G490">
            <v>54511.14</v>
          </cell>
        </row>
        <row r="491">
          <cell r="A491" t="str">
            <v>59125</v>
          </cell>
          <cell r="B491" t="str">
            <v>CENTRAL MONTCALM PUBLIC SCHOOLS</v>
          </cell>
          <cell r="C491">
            <v>1762772</v>
          </cell>
          <cell r="D491">
            <v>0</v>
          </cell>
          <cell r="E491">
            <v>77344.53</v>
          </cell>
          <cell r="F491">
            <v>0</v>
          </cell>
          <cell r="G491">
            <v>77344.53</v>
          </cell>
        </row>
        <row r="492">
          <cell r="A492" t="str">
            <v>59150</v>
          </cell>
          <cell r="B492" t="str">
            <v>VESTABURG COMMUNITY SCHOOLS</v>
          </cell>
          <cell r="C492">
            <v>511318</v>
          </cell>
          <cell r="D492">
            <v>0</v>
          </cell>
          <cell r="E492">
            <v>18854.3</v>
          </cell>
          <cell r="F492">
            <v>0</v>
          </cell>
          <cell r="G492">
            <v>18854.3</v>
          </cell>
        </row>
        <row r="493">
          <cell r="A493" t="str">
            <v>59901</v>
          </cell>
          <cell r="B493" t="str">
            <v>THRESHOLD ACADEMY</v>
          </cell>
          <cell r="C493">
            <v>94909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60010</v>
          </cell>
          <cell r="B494" t="str">
            <v>ATLANTA COMMUNITY SCHOOLS</v>
          </cell>
          <cell r="C494">
            <v>269254</v>
          </cell>
          <cell r="D494">
            <v>0</v>
          </cell>
          <cell r="E494">
            <v>13327.73</v>
          </cell>
          <cell r="F494">
            <v>0</v>
          </cell>
          <cell r="G494">
            <v>13327.73</v>
          </cell>
        </row>
        <row r="495">
          <cell r="A495" t="str">
            <v>60020</v>
          </cell>
          <cell r="B495" t="str">
            <v>HILLMAN COMMUNITY SCHOOLS</v>
          </cell>
          <cell r="C495">
            <v>342510</v>
          </cell>
          <cell r="D495">
            <v>0</v>
          </cell>
          <cell r="E495">
            <v>11094.95</v>
          </cell>
          <cell r="F495">
            <v>0</v>
          </cell>
          <cell r="G495">
            <v>11094.95</v>
          </cell>
        </row>
        <row r="496">
          <cell r="A496" t="str">
            <v>61000</v>
          </cell>
          <cell r="B496" t="str">
            <v>MUSKEGON I.S.D.</v>
          </cell>
          <cell r="C496">
            <v>7244666</v>
          </cell>
          <cell r="D496">
            <v>3680937</v>
          </cell>
          <cell r="E496">
            <v>306731.5</v>
          </cell>
          <cell r="F496">
            <v>55976.97</v>
          </cell>
          <cell r="G496">
            <v>362708.47</v>
          </cell>
        </row>
        <row r="497">
          <cell r="A497" t="str">
            <v>61010</v>
          </cell>
          <cell r="B497" t="str">
            <v>MUSKEGON CITY SCHOOL DISTRICT</v>
          </cell>
          <cell r="C497">
            <v>13868115</v>
          </cell>
          <cell r="D497">
            <v>0</v>
          </cell>
          <cell r="E497">
            <v>838510.05</v>
          </cell>
          <cell r="F497">
            <v>139526.31</v>
          </cell>
          <cell r="G497">
            <v>838510.05</v>
          </cell>
        </row>
        <row r="498">
          <cell r="A498" t="str">
            <v>61020</v>
          </cell>
          <cell r="B498" t="str">
            <v>MUSKEGON HEIGHTS SCHOOL DISTRICT</v>
          </cell>
          <cell r="C498">
            <v>3123163</v>
          </cell>
          <cell r="D498">
            <v>0</v>
          </cell>
          <cell r="E498">
            <v>185351.54</v>
          </cell>
          <cell r="F498">
            <v>42764.98</v>
          </cell>
          <cell r="G498">
            <v>185351.54</v>
          </cell>
        </row>
        <row r="499">
          <cell r="A499" t="str">
            <v>61060</v>
          </cell>
          <cell r="B499" t="str">
            <v>MONA SHORES SCHOOL DISTRICT</v>
          </cell>
          <cell r="C499">
            <v>3729096</v>
          </cell>
          <cell r="D499">
            <v>0</v>
          </cell>
          <cell r="E499">
            <v>144813.46</v>
          </cell>
          <cell r="F499">
            <v>40405.300000000003</v>
          </cell>
          <cell r="G499">
            <v>144813.46</v>
          </cell>
        </row>
        <row r="500">
          <cell r="A500" t="str">
            <v>61065</v>
          </cell>
          <cell r="B500" t="str">
            <v>OAKRIDGE PUBLIC SCHOOLS</v>
          </cell>
          <cell r="C500">
            <v>1662390</v>
          </cell>
          <cell r="D500">
            <v>0</v>
          </cell>
          <cell r="E500">
            <v>73646.28</v>
          </cell>
          <cell r="F500">
            <v>29918.69</v>
          </cell>
          <cell r="G500">
            <v>73646.28</v>
          </cell>
        </row>
        <row r="501">
          <cell r="A501" t="str">
            <v>61080</v>
          </cell>
          <cell r="B501" t="str">
            <v>FRUITPORT COMMUNITY SCHOOLS</v>
          </cell>
          <cell r="C501">
            <v>5252162</v>
          </cell>
          <cell r="D501">
            <v>0</v>
          </cell>
          <cell r="E501">
            <v>235357.59</v>
          </cell>
          <cell r="F501">
            <v>38403.35</v>
          </cell>
          <cell r="G501">
            <v>235357.59</v>
          </cell>
        </row>
        <row r="502">
          <cell r="A502" t="str">
            <v>61120</v>
          </cell>
          <cell r="B502" t="str">
            <v>HOLTON PUBLIC SCHOOLS</v>
          </cell>
          <cell r="C502">
            <v>1265864</v>
          </cell>
          <cell r="D502">
            <v>0</v>
          </cell>
          <cell r="E502">
            <v>47360.63</v>
          </cell>
          <cell r="F502">
            <v>19867.189999999999</v>
          </cell>
          <cell r="G502">
            <v>47360.63</v>
          </cell>
        </row>
        <row r="503">
          <cell r="A503" t="str">
            <v>61180</v>
          </cell>
          <cell r="B503" t="str">
            <v>MONTAGUE AREA PUBLIC SCHOOLS</v>
          </cell>
          <cell r="C503">
            <v>1586117</v>
          </cell>
          <cell r="D503">
            <v>0</v>
          </cell>
          <cell r="E503">
            <v>56233.88</v>
          </cell>
          <cell r="F503">
            <v>5473.63</v>
          </cell>
          <cell r="G503">
            <v>56233.88</v>
          </cell>
        </row>
        <row r="504">
          <cell r="A504" t="str">
            <v>61190</v>
          </cell>
          <cell r="B504" t="str">
            <v>ORCHARD VIEW SCHOOLS</v>
          </cell>
          <cell r="C504">
            <v>2325973</v>
          </cell>
          <cell r="D504">
            <v>0</v>
          </cell>
          <cell r="E504">
            <v>104250.55</v>
          </cell>
          <cell r="F504">
            <v>7139.89</v>
          </cell>
          <cell r="G504">
            <v>104250.55</v>
          </cell>
        </row>
        <row r="505">
          <cell r="A505" t="str">
            <v>61210</v>
          </cell>
          <cell r="B505" t="str">
            <v>RAVENNA PUBLIC SCHOOLS</v>
          </cell>
          <cell r="C505">
            <v>850184</v>
          </cell>
          <cell r="D505">
            <v>0</v>
          </cell>
          <cell r="E505">
            <v>38298.839999999997</v>
          </cell>
          <cell r="F505">
            <v>12711.86</v>
          </cell>
          <cell r="G505">
            <v>38298.839999999997</v>
          </cell>
        </row>
        <row r="506">
          <cell r="A506" t="str">
            <v>61220</v>
          </cell>
          <cell r="B506" t="str">
            <v>REETHS PUFFER SCHOOLS</v>
          </cell>
          <cell r="C506">
            <v>5034029</v>
          </cell>
          <cell r="D506">
            <v>0</v>
          </cell>
          <cell r="E506">
            <v>263877.34999999998</v>
          </cell>
          <cell r="F506">
            <v>46719.89</v>
          </cell>
          <cell r="G506">
            <v>263877.34999999998</v>
          </cell>
        </row>
        <row r="507">
          <cell r="A507" t="str">
            <v>61230</v>
          </cell>
          <cell r="B507" t="str">
            <v>NORTH MUSKEGON PUBLIC SCHOOLS</v>
          </cell>
          <cell r="C507">
            <v>608701</v>
          </cell>
          <cell r="D507">
            <v>0</v>
          </cell>
          <cell r="E507">
            <v>28960.26</v>
          </cell>
          <cell r="F507">
            <v>0</v>
          </cell>
          <cell r="G507">
            <v>28960.26</v>
          </cell>
        </row>
        <row r="508">
          <cell r="A508" t="str">
            <v>61240</v>
          </cell>
          <cell r="B508" t="str">
            <v>WHITEHALL SCHOOL DISTRICT</v>
          </cell>
          <cell r="C508">
            <v>1917647</v>
          </cell>
          <cell r="D508">
            <v>0</v>
          </cell>
          <cell r="E508">
            <v>78120.52</v>
          </cell>
          <cell r="F508">
            <v>23293.65</v>
          </cell>
          <cell r="G508">
            <v>78120.52</v>
          </cell>
        </row>
        <row r="509">
          <cell r="A509" t="str">
            <v>61901</v>
          </cell>
          <cell r="B509" t="str">
            <v>TRI VALLEY ACADEMY</v>
          </cell>
          <cell r="C509">
            <v>266151</v>
          </cell>
          <cell r="D509">
            <v>0</v>
          </cell>
          <cell r="E509">
            <v>211.23</v>
          </cell>
          <cell r="F509">
            <v>0</v>
          </cell>
          <cell r="G509">
            <v>211.23</v>
          </cell>
        </row>
        <row r="510">
          <cell r="A510" t="str">
            <v>61902</v>
          </cell>
          <cell r="B510" t="str">
            <v>TIMBERLAND ACADEMY</v>
          </cell>
          <cell r="C510">
            <v>352027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61903</v>
          </cell>
          <cell r="B511" t="str">
            <v>MUSKEGON TECHNICAL ACADEMY</v>
          </cell>
          <cell r="C511">
            <v>29539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61904</v>
          </cell>
          <cell r="B512" t="str">
            <v>THREE OAKS PUBLIC SCHOOL ACADEMY</v>
          </cell>
          <cell r="C512">
            <v>164946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62000</v>
          </cell>
          <cell r="B513" t="str">
            <v>NEWAYGO COUNTY R.E.S.A.</v>
          </cell>
          <cell r="C513">
            <v>3972026</v>
          </cell>
          <cell r="D513">
            <v>0</v>
          </cell>
          <cell r="E513">
            <v>150311.46</v>
          </cell>
          <cell r="F513">
            <v>0</v>
          </cell>
          <cell r="G513">
            <v>150311.46</v>
          </cell>
        </row>
        <row r="514">
          <cell r="A514" t="str">
            <v>62040</v>
          </cell>
          <cell r="B514" t="str">
            <v>FREMONT PUBLIC SCHOOL DISTRICT</v>
          </cell>
          <cell r="C514">
            <v>2435156</v>
          </cell>
          <cell r="D514">
            <v>85358</v>
          </cell>
          <cell r="E514">
            <v>103578.3</v>
          </cell>
          <cell r="F514">
            <v>18384.97</v>
          </cell>
          <cell r="G514">
            <v>121963.27</v>
          </cell>
        </row>
        <row r="515">
          <cell r="A515" t="str">
            <v>62050</v>
          </cell>
          <cell r="B515" t="str">
            <v>GRANT PUBLIC SCHOOL DISTRICT</v>
          </cell>
          <cell r="C515">
            <v>1680723</v>
          </cell>
          <cell r="D515">
            <v>77520</v>
          </cell>
          <cell r="E515">
            <v>54907.05</v>
          </cell>
          <cell r="F515">
            <v>14814.63</v>
          </cell>
          <cell r="G515">
            <v>69721.679999999993</v>
          </cell>
        </row>
        <row r="516">
          <cell r="A516" t="str">
            <v>62060</v>
          </cell>
          <cell r="B516" t="str">
            <v>HESPERIA COMMUNITY SCHOOL DISTRICT</v>
          </cell>
          <cell r="C516">
            <v>844817</v>
          </cell>
          <cell r="D516">
            <v>80578</v>
          </cell>
          <cell r="E516">
            <v>53761.24</v>
          </cell>
          <cell r="F516">
            <v>12146.58</v>
          </cell>
          <cell r="G516">
            <v>65653.91</v>
          </cell>
        </row>
        <row r="517">
          <cell r="A517" t="str">
            <v>62070</v>
          </cell>
          <cell r="B517" t="str">
            <v>NEWAYGO PUBLIC SCHOOL DISTRICT</v>
          </cell>
          <cell r="C517">
            <v>1233084</v>
          </cell>
          <cell r="D517">
            <v>57504</v>
          </cell>
          <cell r="E517">
            <v>49732.88</v>
          </cell>
          <cell r="F517">
            <v>9276.17</v>
          </cell>
          <cell r="G517">
            <v>59009.05</v>
          </cell>
        </row>
        <row r="518">
          <cell r="A518" t="str">
            <v>62090</v>
          </cell>
          <cell r="B518" t="str">
            <v>WHITE CLOUD PUBLIC SCHOOLS</v>
          </cell>
          <cell r="C518">
            <v>1284201</v>
          </cell>
          <cell r="D518">
            <v>114065</v>
          </cell>
          <cell r="E518">
            <v>60411.14</v>
          </cell>
          <cell r="F518">
            <v>14217.09</v>
          </cell>
          <cell r="G518">
            <v>74628.23</v>
          </cell>
        </row>
        <row r="519">
          <cell r="A519" t="str">
            <v>62470</v>
          </cell>
          <cell r="B519" t="str">
            <v>BIG JACKSON SCHOOL DISTRICT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63000</v>
          </cell>
          <cell r="B520" t="str">
            <v>OAKLAND SCHOOLS</v>
          </cell>
          <cell r="C520">
            <v>12512035</v>
          </cell>
          <cell r="D520">
            <v>23651</v>
          </cell>
          <cell r="E520">
            <v>613342.78</v>
          </cell>
          <cell r="F520">
            <v>0</v>
          </cell>
          <cell r="G520">
            <v>613342.78</v>
          </cell>
        </row>
        <row r="521">
          <cell r="A521" t="str">
            <v>63010</v>
          </cell>
          <cell r="B521" t="str">
            <v>BIRMINGHAM CITY SCHOOL DISTRICT</v>
          </cell>
          <cell r="C521">
            <v>14448547</v>
          </cell>
          <cell r="D521">
            <v>495834</v>
          </cell>
          <cell r="E521">
            <v>617663.18000000005</v>
          </cell>
          <cell r="F521">
            <v>124383.03</v>
          </cell>
          <cell r="G521">
            <v>742046.21</v>
          </cell>
        </row>
        <row r="522">
          <cell r="A522" t="str">
            <v>63020</v>
          </cell>
          <cell r="B522" t="str">
            <v>FERNDALE PUBLIC SCHOOLS</v>
          </cell>
          <cell r="C522">
            <v>2536819</v>
          </cell>
          <cell r="D522">
            <v>441237</v>
          </cell>
          <cell r="E522">
            <v>192369.99</v>
          </cell>
          <cell r="F522">
            <v>65830.09</v>
          </cell>
          <cell r="G522">
            <v>226502.06</v>
          </cell>
        </row>
        <row r="523">
          <cell r="A523" t="str">
            <v>63030</v>
          </cell>
          <cell r="B523" t="str">
            <v>PONTIAC CITY SCHOOL DISTRICT</v>
          </cell>
          <cell r="C523">
            <v>17843169</v>
          </cell>
          <cell r="D523">
            <v>1819366</v>
          </cell>
          <cell r="E523">
            <v>1323899.3600000001</v>
          </cell>
          <cell r="F523">
            <v>313879.21999999997</v>
          </cell>
          <cell r="G523">
            <v>1443994.17</v>
          </cell>
        </row>
        <row r="524">
          <cell r="A524" t="str">
            <v>63040</v>
          </cell>
          <cell r="B524" t="str">
            <v>ROYAL OAK SCHOOL DISTRICT</v>
          </cell>
          <cell r="C524">
            <v>10547491</v>
          </cell>
          <cell r="D524">
            <v>1188597</v>
          </cell>
          <cell r="E524">
            <v>582570.35</v>
          </cell>
          <cell r="F524">
            <v>146204.13</v>
          </cell>
          <cell r="G524">
            <v>728774.48</v>
          </cell>
        </row>
        <row r="525">
          <cell r="A525" t="str">
            <v>63050</v>
          </cell>
          <cell r="B525" t="str">
            <v>BERKLEY SCHOOL DISTRICT</v>
          </cell>
          <cell r="C525">
            <v>4895839</v>
          </cell>
          <cell r="D525">
            <v>671637</v>
          </cell>
          <cell r="E525">
            <v>231719.82</v>
          </cell>
          <cell r="F525">
            <v>74176.820000000007</v>
          </cell>
          <cell r="G525">
            <v>305896.64</v>
          </cell>
        </row>
        <row r="526">
          <cell r="A526" t="str">
            <v>63060</v>
          </cell>
          <cell r="B526" t="str">
            <v>SOUTHFIELD PUBLIC SCHOOL DISTRICT</v>
          </cell>
          <cell r="C526">
            <v>16990149</v>
          </cell>
          <cell r="D526">
            <v>3210826</v>
          </cell>
          <cell r="E526">
            <v>629787.85</v>
          </cell>
          <cell r="F526">
            <v>174191.96</v>
          </cell>
          <cell r="G526">
            <v>803979.81</v>
          </cell>
        </row>
        <row r="527">
          <cell r="A527" t="str">
            <v>63070</v>
          </cell>
          <cell r="B527" t="str">
            <v>AVONDALE SCHOOL DISTRICT</v>
          </cell>
          <cell r="C527">
            <v>4907927</v>
          </cell>
          <cell r="D527">
            <v>277533</v>
          </cell>
          <cell r="E527">
            <v>147346.64000000001</v>
          </cell>
          <cell r="F527">
            <v>44903.81</v>
          </cell>
          <cell r="G527">
            <v>192250.45</v>
          </cell>
        </row>
        <row r="528">
          <cell r="A528" t="str">
            <v>63080</v>
          </cell>
          <cell r="B528" t="str">
            <v>BLOOMFIELD HILLS SCHOOL DISTRICT</v>
          </cell>
          <cell r="C528">
            <v>16867955</v>
          </cell>
          <cell r="D528">
            <v>898604</v>
          </cell>
          <cell r="E528">
            <v>731775.15</v>
          </cell>
          <cell r="F528">
            <v>106924.17</v>
          </cell>
          <cell r="G528">
            <v>838699.32</v>
          </cell>
        </row>
        <row r="529">
          <cell r="A529" t="str">
            <v>63090</v>
          </cell>
          <cell r="B529" t="str">
            <v>CLARENCEVILLE SCHOOL DISTRICT</v>
          </cell>
          <cell r="C529">
            <v>2756511</v>
          </cell>
          <cell r="D529">
            <v>299460</v>
          </cell>
          <cell r="E529">
            <v>103914.23</v>
          </cell>
          <cell r="F529">
            <v>33523.03</v>
          </cell>
          <cell r="G529">
            <v>137437.26</v>
          </cell>
        </row>
        <row r="530">
          <cell r="A530" t="str">
            <v>63100</v>
          </cell>
          <cell r="B530" t="str">
            <v>NOVI COMMUNITY SCHOOLS</v>
          </cell>
          <cell r="C530">
            <v>9002799</v>
          </cell>
          <cell r="D530">
            <v>432070</v>
          </cell>
          <cell r="E530">
            <v>287268.15000000002</v>
          </cell>
          <cell r="F530">
            <v>25149.86</v>
          </cell>
          <cell r="G530">
            <v>312418.01</v>
          </cell>
        </row>
        <row r="531">
          <cell r="A531" t="str">
            <v>63110</v>
          </cell>
          <cell r="B531" t="str">
            <v>OXFORD AREA COMMUNITY SCHOOL DISTRICT</v>
          </cell>
          <cell r="C531">
            <v>3555059</v>
          </cell>
          <cell r="D531">
            <v>561891</v>
          </cell>
          <cell r="E531">
            <v>166720.68</v>
          </cell>
          <cell r="F531">
            <v>58333.21</v>
          </cell>
          <cell r="G531">
            <v>225053.89</v>
          </cell>
        </row>
        <row r="532">
          <cell r="A532" t="str">
            <v>63130</v>
          </cell>
          <cell r="B532" t="str">
            <v>HAZEL PARK CITY SCHOOL DISTRICT</v>
          </cell>
          <cell r="C532">
            <v>10731774</v>
          </cell>
          <cell r="D532">
            <v>610532</v>
          </cell>
          <cell r="E532">
            <v>468021.43</v>
          </cell>
          <cell r="F532">
            <v>52565.05</v>
          </cell>
          <cell r="G532">
            <v>520586.48</v>
          </cell>
        </row>
        <row r="533">
          <cell r="A533" t="str">
            <v>63140</v>
          </cell>
          <cell r="B533" t="str">
            <v>MADISON PUBLIC SCHOOLS</v>
          </cell>
          <cell r="C533">
            <v>1616796</v>
          </cell>
          <cell r="D533">
            <v>226142</v>
          </cell>
          <cell r="E533">
            <v>102345.28</v>
          </cell>
          <cell r="F533">
            <v>33598.94</v>
          </cell>
          <cell r="G533">
            <v>135944.22</v>
          </cell>
        </row>
        <row r="534">
          <cell r="A534" t="str">
            <v>63150</v>
          </cell>
          <cell r="B534" t="str">
            <v>TROY PUBLIC SCHOOL DISTRICT</v>
          </cell>
          <cell r="C534">
            <v>12878324</v>
          </cell>
          <cell r="D534">
            <v>1846708</v>
          </cell>
          <cell r="E534">
            <v>626147.30000000005</v>
          </cell>
          <cell r="F534">
            <v>136585.21</v>
          </cell>
          <cell r="G534">
            <v>762732.51</v>
          </cell>
        </row>
        <row r="535">
          <cell r="A535" t="str">
            <v>63160</v>
          </cell>
          <cell r="B535" t="str">
            <v>WEST BLOOMFIELD SCHOOL DISTRICT</v>
          </cell>
          <cell r="C535">
            <v>9388264</v>
          </cell>
          <cell r="D535">
            <v>1588883</v>
          </cell>
          <cell r="E535">
            <v>286333</v>
          </cell>
          <cell r="F535">
            <v>92539.96</v>
          </cell>
          <cell r="G535">
            <v>378872.96</v>
          </cell>
        </row>
        <row r="536">
          <cell r="A536" t="str">
            <v>63180</v>
          </cell>
          <cell r="B536" t="str">
            <v>BRANDON SCHOOL DISTRICT</v>
          </cell>
          <cell r="C536">
            <v>3023565</v>
          </cell>
          <cell r="D536">
            <v>354431</v>
          </cell>
          <cell r="E536">
            <v>127409.36</v>
          </cell>
          <cell r="F536">
            <v>80271.25</v>
          </cell>
          <cell r="G536">
            <v>207680.61</v>
          </cell>
        </row>
        <row r="537">
          <cell r="A537" t="str">
            <v>63190</v>
          </cell>
          <cell r="B537" t="str">
            <v>CLARKSTON COMMUNITY SCHOOL DISTRICT</v>
          </cell>
          <cell r="C537">
            <v>11496239</v>
          </cell>
          <cell r="D537">
            <v>925801</v>
          </cell>
          <cell r="E537">
            <v>363486.32</v>
          </cell>
          <cell r="F537">
            <v>80043.960000000006</v>
          </cell>
          <cell r="G537">
            <v>443530.28</v>
          </cell>
        </row>
        <row r="538">
          <cell r="A538" t="str">
            <v>63200</v>
          </cell>
          <cell r="B538" t="str">
            <v>FARMINGTON PUBLIC SCHOOL DISTRICT</v>
          </cell>
          <cell r="C538">
            <v>29702964</v>
          </cell>
          <cell r="D538">
            <v>1720210</v>
          </cell>
          <cell r="E538">
            <v>1213607.57</v>
          </cell>
          <cell r="F538">
            <v>103363.24</v>
          </cell>
          <cell r="G538">
            <v>1316970.81</v>
          </cell>
        </row>
        <row r="539">
          <cell r="A539" t="str">
            <v>63210</v>
          </cell>
          <cell r="B539" t="str">
            <v>HOLLY AREA SCHOOL DISTRICT</v>
          </cell>
          <cell r="C539">
            <v>6701616</v>
          </cell>
          <cell r="D539">
            <v>896969</v>
          </cell>
          <cell r="E539">
            <v>194087.47</v>
          </cell>
          <cell r="F539">
            <v>99767.17</v>
          </cell>
          <cell r="G539">
            <v>293854.64</v>
          </cell>
        </row>
        <row r="540">
          <cell r="A540" t="str">
            <v>63220</v>
          </cell>
          <cell r="B540" t="str">
            <v>HURON VALLEY SCHOOLS</v>
          </cell>
          <cell r="C540">
            <v>10959546</v>
          </cell>
          <cell r="D540">
            <v>2911538</v>
          </cell>
          <cell r="E540">
            <v>433298.93</v>
          </cell>
          <cell r="F540">
            <v>179178.17</v>
          </cell>
          <cell r="G540">
            <v>612477.1</v>
          </cell>
        </row>
        <row r="541">
          <cell r="A541" t="str">
            <v>63230</v>
          </cell>
          <cell r="B541" t="str">
            <v>LAKE ORION COMMUNITY SCHOOLS</v>
          </cell>
          <cell r="C541">
            <v>8281044</v>
          </cell>
          <cell r="D541">
            <v>735274</v>
          </cell>
          <cell r="E541">
            <v>249566.45</v>
          </cell>
          <cell r="F541">
            <v>88326.27</v>
          </cell>
          <cell r="G541">
            <v>337892.72</v>
          </cell>
        </row>
        <row r="542">
          <cell r="A542" t="str">
            <v>63240</v>
          </cell>
          <cell r="B542" t="str">
            <v>SOUTH LYON COMMUNITY SCHOOLS</v>
          </cell>
          <cell r="C542">
            <v>4571371</v>
          </cell>
          <cell r="D542">
            <v>506778</v>
          </cell>
          <cell r="E542">
            <v>164083.24</v>
          </cell>
          <cell r="F542">
            <v>76635.649999999994</v>
          </cell>
          <cell r="G542">
            <v>240718.89</v>
          </cell>
        </row>
        <row r="543">
          <cell r="A543" t="str">
            <v>63250</v>
          </cell>
          <cell r="B543" t="str">
            <v>OAK PARK CITY SCHOOL DISTRICT</v>
          </cell>
          <cell r="C543">
            <v>4793775</v>
          </cell>
          <cell r="D543">
            <v>909116</v>
          </cell>
          <cell r="E543">
            <v>160861.66</v>
          </cell>
          <cell r="F543">
            <v>39597.769999999997</v>
          </cell>
          <cell r="G543">
            <v>200459.43</v>
          </cell>
        </row>
        <row r="544">
          <cell r="A544" t="str">
            <v>63260</v>
          </cell>
          <cell r="B544" t="str">
            <v>ROCHESTER COMMUNITY SCHOOL DISTRICT</v>
          </cell>
          <cell r="C544">
            <v>18044203</v>
          </cell>
          <cell r="D544">
            <v>2420226</v>
          </cell>
          <cell r="E544">
            <v>656418.67000000004</v>
          </cell>
          <cell r="F544">
            <v>227923.79</v>
          </cell>
          <cell r="G544">
            <v>884342.46</v>
          </cell>
        </row>
        <row r="545">
          <cell r="A545" t="str">
            <v>63270</v>
          </cell>
          <cell r="B545" t="str">
            <v>CLAWSON CITY SCHOOL DISTRICT</v>
          </cell>
          <cell r="C545">
            <v>3894123</v>
          </cell>
          <cell r="D545">
            <v>242686</v>
          </cell>
          <cell r="E545">
            <v>102966.73</v>
          </cell>
          <cell r="F545">
            <v>35577.660000000003</v>
          </cell>
          <cell r="G545">
            <v>138544.39000000001</v>
          </cell>
        </row>
        <row r="546">
          <cell r="A546" t="str">
            <v>63280</v>
          </cell>
          <cell r="B546" t="str">
            <v>LAMPHERE PUBLIC SCHOOLS</v>
          </cell>
          <cell r="C546">
            <v>6238913</v>
          </cell>
          <cell r="D546">
            <v>246266</v>
          </cell>
          <cell r="E546">
            <v>260723.91</v>
          </cell>
          <cell r="F546">
            <v>30892.1</v>
          </cell>
          <cell r="G546">
            <v>291616.01</v>
          </cell>
        </row>
        <row r="547">
          <cell r="A547" t="str">
            <v>63290</v>
          </cell>
          <cell r="B547" t="str">
            <v>WALLED LAKE CONSOLIDATED SCHOOL DISTRICT</v>
          </cell>
          <cell r="C547">
            <v>18008376</v>
          </cell>
          <cell r="D547">
            <v>2536604</v>
          </cell>
          <cell r="E547">
            <v>636085.54</v>
          </cell>
          <cell r="F547">
            <v>199671.67999999999</v>
          </cell>
          <cell r="G547">
            <v>835757.22</v>
          </cell>
        </row>
        <row r="548">
          <cell r="A548" t="str">
            <v>63300</v>
          </cell>
          <cell r="B548" t="str">
            <v>WATERFORD SCHOOL DISTRICT</v>
          </cell>
          <cell r="C548">
            <v>17274954</v>
          </cell>
          <cell r="D548">
            <v>1628288</v>
          </cell>
          <cell r="E548">
            <v>869593.65</v>
          </cell>
          <cell r="F548">
            <v>322500.18</v>
          </cell>
          <cell r="G548">
            <v>1192093.83</v>
          </cell>
        </row>
        <row r="549">
          <cell r="A549" t="str">
            <v>63901</v>
          </cell>
          <cell r="B549" t="str">
            <v>AGBU ALEX &amp; MARIE MANOOGIAN SCHOOL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63902</v>
          </cell>
          <cell r="B550" t="str">
            <v>ACADEMY OF OAK PARK</v>
          </cell>
          <cell r="C550">
            <v>201126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63903</v>
          </cell>
          <cell r="B551" t="str">
            <v>ACADEMY OF SOUTHFIELD</v>
          </cell>
          <cell r="C551">
            <v>74951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63904</v>
          </cell>
          <cell r="B552" t="str">
            <v>ACADEMY OF LATHRUP VILLAGE</v>
          </cell>
          <cell r="C552">
            <v>75097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63906</v>
          </cell>
          <cell r="B553" t="str">
            <v>PONTIAC ACADEMY OF EXCELLENCE</v>
          </cell>
          <cell r="C553">
            <v>423920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63907</v>
          </cell>
          <cell r="B554" t="str">
            <v>GREAT LAKES ACADEMY</v>
          </cell>
          <cell r="C554">
            <v>62412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63908</v>
          </cell>
          <cell r="B555" t="str">
            <v>ACADEMY OF MICHIGAN</v>
          </cell>
          <cell r="C555">
            <v>50603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63910</v>
          </cell>
          <cell r="B556" t="str">
            <v>EDISON-OAKLAND ACADEMY</v>
          </cell>
          <cell r="C556">
            <v>272098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63911</v>
          </cell>
          <cell r="B557" t="str">
            <v>HOLLY ACADEMY</v>
          </cell>
          <cell r="C557">
            <v>224910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63912</v>
          </cell>
          <cell r="B558" t="str">
            <v>OAKLAND INTERNATIONAL ACADEMY</v>
          </cell>
          <cell r="C558">
            <v>84999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63913</v>
          </cell>
          <cell r="B559" t="str">
            <v>WALTON CHARTER ACADEMY</v>
          </cell>
          <cell r="C559">
            <v>125796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63914</v>
          </cell>
          <cell r="B560" t="str">
            <v>ADVANCED TECHNOLOGY ACADEMY</v>
          </cell>
          <cell r="C560">
            <v>95582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63915</v>
          </cell>
          <cell r="B561" t="str">
            <v>ARTS AND TECHNOLOGY ACADEMY OF PONTIAC</v>
          </cell>
          <cell r="C561">
            <v>86288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63916</v>
          </cell>
          <cell r="B562" t="str">
            <v>ACADEMY OF WATERFORD</v>
          </cell>
          <cell r="C562">
            <v>165805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63917</v>
          </cell>
          <cell r="B563" t="str">
            <v>BRADFORD ACADEMY</v>
          </cell>
          <cell r="C563">
            <v>292183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63918</v>
          </cell>
          <cell r="B564" t="str">
            <v>LAURUS ACADEMY</v>
          </cell>
          <cell r="C564">
            <v>190004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>63919</v>
          </cell>
          <cell r="B565" t="str">
            <v>WOODMONT ACADEMY</v>
          </cell>
          <cell r="C565">
            <v>69220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63920</v>
          </cell>
          <cell r="B566" t="str">
            <v>LIFE SKILLS CENTER OF PONTIAC</v>
          </cell>
          <cell r="C566">
            <v>206204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>63921</v>
          </cell>
          <cell r="B567" t="str">
            <v>CRESCENT ACADEMY</v>
          </cell>
          <cell r="C567">
            <v>35880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63922</v>
          </cell>
          <cell r="B568" t="str">
            <v>GREAT OAKS ACADEMY</v>
          </cell>
          <cell r="C568">
            <v>150005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>64000</v>
          </cell>
          <cell r="B569" t="str">
            <v>OCEANA I.S.D.</v>
          </cell>
          <cell r="C569">
            <v>1320855</v>
          </cell>
          <cell r="D569">
            <v>223939</v>
          </cell>
          <cell r="E569">
            <v>42063.27</v>
          </cell>
          <cell r="F569">
            <v>21288.78</v>
          </cell>
          <cell r="G569">
            <v>63352.05</v>
          </cell>
        </row>
        <row r="570">
          <cell r="A570" t="str">
            <v>64040</v>
          </cell>
          <cell r="B570" t="str">
            <v>HART PUBLIC SCHOOL DISTRICT</v>
          </cell>
          <cell r="C570">
            <v>1082089</v>
          </cell>
          <cell r="D570">
            <v>0</v>
          </cell>
          <cell r="E570">
            <v>50786.35</v>
          </cell>
          <cell r="F570">
            <v>0</v>
          </cell>
          <cell r="G570">
            <v>50786.35</v>
          </cell>
        </row>
        <row r="571">
          <cell r="A571" t="str">
            <v>64070</v>
          </cell>
          <cell r="B571" t="str">
            <v>PENTWATER PUBLIC SCHOOL DISTRICT</v>
          </cell>
          <cell r="C571">
            <v>98727</v>
          </cell>
          <cell r="D571">
            <v>0</v>
          </cell>
          <cell r="E571">
            <v>8852.2800000000007</v>
          </cell>
          <cell r="F571">
            <v>0</v>
          </cell>
          <cell r="G571">
            <v>6252.97</v>
          </cell>
        </row>
        <row r="572">
          <cell r="A572" t="str">
            <v>64080</v>
          </cell>
          <cell r="B572" t="str">
            <v>SHELBY PUBLIC SCHOOLS</v>
          </cell>
          <cell r="C572">
            <v>1125015</v>
          </cell>
          <cell r="D572">
            <v>0</v>
          </cell>
          <cell r="E572">
            <v>37608.47</v>
          </cell>
          <cell r="F572">
            <v>0</v>
          </cell>
          <cell r="G572">
            <v>37608.47</v>
          </cell>
        </row>
        <row r="573">
          <cell r="A573" t="str">
            <v>64090</v>
          </cell>
          <cell r="B573" t="str">
            <v>WALKERVILLE PUBLIC SCHOOLS</v>
          </cell>
          <cell r="C573">
            <v>250907</v>
          </cell>
          <cell r="D573">
            <v>0</v>
          </cell>
          <cell r="E573">
            <v>12872.28</v>
          </cell>
          <cell r="F573">
            <v>0</v>
          </cell>
          <cell r="G573">
            <v>12872.28</v>
          </cell>
        </row>
        <row r="574">
          <cell r="A574" t="str">
            <v>64901</v>
          </cell>
          <cell r="B574" t="str">
            <v>LAKESHORE PUBLIC ACADEMY</v>
          </cell>
          <cell r="C574">
            <v>35527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65045</v>
          </cell>
          <cell r="B575" t="str">
            <v>WEST BRANCH-ROSE CITY AREA SCHOOLS</v>
          </cell>
          <cell r="C575">
            <v>2483427</v>
          </cell>
          <cell r="D575">
            <v>21212</v>
          </cell>
          <cell r="E575">
            <v>85431.14</v>
          </cell>
          <cell r="F575">
            <v>1303.24</v>
          </cell>
          <cell r="G575">
            <v>86734.38</v>
          </cell>
        </row>
        <row r="576">
          <cell r="A576" t="str">
            <v>66045</v>
          </cell>
          <cell r="B576" t="str">
            <v>EWEN-TROUT CREEK CONSOLIDATED SCHOOLS</v>
          </cell>
          <cell r="C576">
            <v>308074</v>
          </cell>
          <cell r="D576">
            <v>0</v>
          </cell>
          <cell r="E576">
            <v>12873.3</v>
          </cell>
          <cell r="F576">
            <v>0</v>
          </cell>
          <cell r="G576">
            <v>12873.3</v>
          </cell>
        </row>
        <row r="577">
          <cell r="A577" t="str">
            <v>66050</v>
          </cell>
          <cell r="B577" t="str">
            <v>ONTONAGON AREA SCHOOLS</v>
          </cell>
          <cell r="C577">
            <v>349300</v>
          </cell>
          <cell r="D577">
            <v>0</v>
          </cell>
          <cell r="E577">
            <v>16474.009999999998</v>
          </cell>
          <cell r="F577">
            <v>1288.75</v>
          </cell>
          <cell r="G577">
            <v>16474.009999999998</v>
          </cell>
        </row>
        <row r="578">
          <cell r="A578" t="str">
            <v>66070</v>
          </cell>
          <cell r="B578" t="str">
            <v>WHITE PINE SCHOOL DISTRICT</v>
          </cell>
          <cell r="C578">
            <v>0</v>
          </cell>
          <cell r="D578">
            <v>0</v>
          </cell>
          <cell r="E578">
            <v>3821.12</v>
          </cell>
          <cell r="F578">
            <v>325.81</v>
          </cell>
          <cell r="G578">
            <v>0</v>
          </cell>
        </row>
        <row r="579">
          <cell r="A579" t="str">
            <v>67020</v>
          </cell>
          <cell r="B579" t="str">
            <v>EVART PUBLIC SCHOOLS</v>
          </cell>
          <cell r="C579">
            <v>1124743</v>
          </cell>
          <cell r="D579">
            <v>0</v>
          </cell>
          <cell r="E579">
            <v>30330.41</v>
          </cell>
          <cell r="F579">
            <v>651.62</v>
          </cell>
          <cell r="G579">
            <v>30330.41</v>
          </cell>
        </row>
        <row r="580">
          <cell r="A580" t="str">
            <v>67050</v>
          </cell>
          <cell r="B580" t="str">
            <v>MARION PUBLIC SCHOOLS</v>
          </cell>
          <cell r="C580">
            <v>351406</v>
          </cell>
          <cell r="D580">
            <v>43779</v>
          </cell>
          <cell r="E580">
            <v>17485.11</v>
          </cell>
          <cell r="F580">
            <v>0</v>
          </cell>
          <cell r="G580">
            <v>17485.11</v>
          </cell>
        </row>
        <row r="581">
          <cell r="A581" t="str">
            <v>67055</v>
          </cell>
          <cell r="B581" t="str">
            <v>PINE RIVER AREA SCHOOLS</v>
          </cell>
          <cell r="C581">
            <v>937533</v>
          </cell>
          <cell r="D581">
            <v>3723</v>
          </cell>
          <cell r="E581">
            <v>34282.89</v>
          </cell>
          <cell r="F581">
            <v>5131.58</v>
          </cell>
          <cell r="G581">
            <v>36904.5</v>
          </cell>
        </row>
        <row r="582">
          <cell r="A582" t="str">
            <v>67060</v>
          </cell>
          <cell r="B582" t="str">
            <v>REED CITY AREA PUBLIC SCHOOLS</v>
          </cell>
          <cell r="C582">
            <v>1149118</v>
          </cell>
          <cell r="D582">
            <v>63229</v>
          </cell>
          <cell r="E582">
            <v>31276.77</v>
          </cell>
          <cell r="F582">
            <v>0</v>
          </cell>
          <cell r="G582">
            <v>31276.77</v>
          </cell>
        </row>
        <row r="583">
          <cell r="A583" t="str">
            <v>68010</v>
          </cell>
          <cell r="B583" t="str">
            <v>MIO AU SABLE SCHOOLS</v>
          </cell>
          <cell r="C583">
            <v>317278</v>
          </cell>
          <cell r="D583">
            <v>10852</v>
          </cell>
          <cell r="E583">
            <v>18909.47</v>
          </cell>
          <cell r="F583">
            <v>0</v>
          </cell>
          <cell r="G583">
            <v>18909.47</v>
          </cell>
        </row>
        <row r="584">
          <cell r="A584" t="str">
            <v>68030</v>
          </cell>
          <cell r="B584" t="str">
            <v>FAIRVIEW AREA SCHOOL DISTRICT</v>
          </cell>
          <cell r="C584">
            <v>145310</v>
          </cell>
          <cell r="D584">
            <v>0</v>
          </cell>
          <cell r="E584">
            <v>8294.36</v>
          </cell>
          <cell r="F584">
            <v>0</v>
          </cell>
          <cell r="G584">
            <v>8294.36</v>
          </cell>
        </row>
        <row r="585">
          <cell r="A585" t="str">
            <v>69020</v>
          </cell>
          <cell r="B585" t="str">
            <v>GAYLORD COMMUNITY SCHOOLS</v>
          </cell>
          <cell r="C585">
            <v>2374385</v>
          </cell>
          <cell r="D585">
            <v>27158</v>
          </cell>
          <cell r="E585">
            <v>62834</v>
          </cell>
          <cell r="F585">
            <v>0</v>
          </cell>
          <cell r="G585">
            <v>62834</v>
          </cell>
        </row>
        <row r="586">
          <cell r="A586" t="str">
            <v>69030</v>
          </cell>
          <cell r="B586" t="str">
            <v>JOHANNESBURG-LEWISTON SCHOOLS</v>
          </cell>
          <cell r="C586">
            <v>446232</v>
          </cell>
          <cell r="D586">
            <v>56974</v>
          </cell>
          <cell r="E586">
            <v>19620.23</v>
          </cell>
          <cell r="F586">
            <v>3909.73</v>
          </cell>
          <cell r="G586">
            <v>23529.96</v>
          </cell>
        </row>
        <row r="587">
          <cell r="A587" t="str">
            <v>69040</v>
          </cell>
          <cell r="B587" t="str">
            <v>VANDERBILT AREA SCHOOL</v>
          </cell>
          <cell r="C587">
            <v>120579</v>
          </cell>
          <cell r="D587">
            <v>3685</v>
          </cell>
          <cell r="E587">
            <v>7412.4</v>
          </cell>
          <cell r="F587">
            <v>0</v>
          </cell>
          <cell r="G587">
            <v>7412.4</v>
          </cell>
        </row>
        <row r="588">
          <cell r="A588" t="str">
            <v>70000</v>
          </cell>
          <cell r="B588" t="str">
            <v>OTTAWA I.S.D.</v>
          </cell>
          <cell r="C588">
            <v>11600262</v>
          </cell>
          <cell r="D588">
            <v>2512248</v>
          </cell>
          <cell r="E588">
            <v>370901.57</v>
          </cell>
          <cell r="F588">
            <v>192791.64</v>
          </cell>
          <cell r="G588">
            <v>563693.21</v>
          </cell>
        </row>
        <row r="589">
          <cell r="A589" t="str">
            <v>70010</v>
          </cell>
          <cell r="B589" t="str">
            <v>GRAND HAVEN CITY SCHOOL DISTRICT</v>
          </cell>
          <cell r="C589">
            <v>5436589</v>
          </cell>
          <cell r="D589">
            <v>396993</v>
          </cell>
          <cell r="E589">
            <v>221299.78</v>
          </cell>
          <cell r="F589">
            <v>42531.38</v>
          </cell>
          <cell r="G589">
            <v>263831.15999999997</v>
          </cell>
        </row>
        <row r="590">
          <cell r="A590" t="str">
            <v>70020</v>
          </cell>
          <cell r="B590" t="str">
            <v>HOLLAND CITY SCHOOL DISTRICT</v>
          </cell>
          <cell r="C590">
            <v>7352872</v>
          </cell>
          <cell r="D590">
            <v>252084</v>
          </cell>
          <cell r="E590">
            <v>346974.56</v>
          </cell>
          <cell r="F590">
            <v>24761.64</v>
          </cell>
          <cell r="G590">
            <v>371736.2</v>
          </cell>
        </row>
        <row r="591">
          <cell r="A591" t="str">
            <v>70040</v>
          </cell>
          <cell r="B591" t="str">
            <v>ALLENDALE PUBLIC SCHOOL DISTRICT</v>
          </cell>
          <cell r="C591">
            <v>1630437</v>
          </cell>
          <cell r="D591">
            <v>49371</v>
          </cell>
          <cell r="E591">
            <v>36465.32</v>
          </cell>
          <cell r="F591">
            <v>10451.26</v>
          </cell>
          <cell r="G591">
            <v>46916.58</v>
          </cell>
        </row>
        <row r="592">
          <cell r="A592" t="str">
            <v>70070</v>
          </cell>
          <cell r="B592" t="str">
            <v>WEST OTTAWA PUBLIC SCHOOL DISTRICT</v>
          </cell>
          <cell r="C592">
            <v>6975638</v>
          </cell>
          <cell r="D592">
            <v>508374</v>
          </cell>
          <cell r="E592">
            <v>221790.13</v>
          </cell>
          <cell r="F592">
            <v>26444.13</v>
          </cell>
          <cell r="G592">
            <v>248234.26</v>
          </cell>
        </row>
        <row r="593">
          <cell r="A593" t="str">
            <v>70120</v>
          </cell>
          <cell r="B593" t="str">
            <v>COOPERSVILLE PUBLIC SCHOOL DISTRICT</v>
          </cell>
          <cell r="C593">
            <v>1503298</v>
          </cell>
          <cell r="D593">
            <v>183740</v>
          </cell>
          <cell r="E593">
            <v>61207.47</v>
          </cell>
          <cell r="F593">
            <v>17724.12</v>
          </cell>
          <cell r="G593">
            <v>78931.59</v>
          </cell>
        </row>
        <row r="594">
          <cell r="A594" t="str">
            <v>70175</v>
          </cell>
          <cell r="B594" t="str">
            <v>JENISON PUBLIC SCHOOLS</v>
          </cell>
          <cell r="C594">
            <v>6304253</v>
          </cell>
          <cell r="D594">
            <v>185820</v>
          </cell>
          <cell r="E594">
            <v>235162.77</v>
          </cell>
          <cell r="F594">
            <v>15166.13</v>
          </cell>
          <cell r="G594">
            <v>250328.9</v>
          </cell>
        </row>
        <row r="595">
          <cell r="A595" t="str">
            <v>70190</v>
          </cell>
          <cell r="B595" t="str">
            <v>HUDSONVILLE PUBLIC SCHOOL DISTRICT</v>
          </cell>
          <cell r="C595">
            <v>4147457</v>
          </cell>
          <cell r="D595">
            <v>244725</v>
          </cell>
          <cell r="E595">
            <v>85316.95</v>
          </cell>
          <cell r="F595">
            <v>17486.93</v>
          </cell>
          <cell r="G595">
            <v>102803.88</v>
          </cell>
        </row>
        <row r="596">
          <cell r="A596" t="str">
            <v>70300</v>
          </cell>
          <cell r="B596" t="str">
            <v>SPRING LAKE PUBLIC SCHOOL DISTRICT</v>
          </cell>
          <cell r="C596">
            <v>2080617</v>
          </cell>
          <cell r="D596">
            <v>121490</v>
          </cell>
          <cell r="E596">
            <v>76114.100000000006</v>
          </cell>
          <cell r="F596">
            <v>14962.23</v>
          </cell>
          <cell r="G596">
            <v>91076.33</v>
          </cell>
        </row>
        <row r="597">
          <cell r="A597" t="str">
            <v>70350</v>
          </cell>
          <cell r="B597" t="str">
            <v>ZEELAND PUBLIC SCHOOLS</v>
          </cell>
          <cell r="C597">
            <v>3382214</v>
          </cell>
          <cell r="D597">
            <v>173244</v>
          </cell>
          <cell r="E597">
            <v>114591.67</v>
          </cell>
          <cell r="F597">
            <v>26087.8</v>
          </cell>
          <cell r="G597">
            <v>140679.47</v>
          </cell>
        </row>
        <row r="598">
          <cell r="A598" t="str">
            <v>70901</v>
          </cell>
          <cell r="B598" t="str">
            <v>WALDEN GREEN MONTESSORI</v>
          </cell>
          <cell r="C598">
            <v>28675</v>
          </cell>
          <cell r="D598">
            <v>0</v>
          </cell>
          <cell r="E598">
            <v>1556.61</v>
          </cell>
          <cell r="F598">
            <v>0</v>
          </cell>
          <cell r="G598">
            <v>1556.61</v>
          </cell>
        </row>
        <row r="599">
          <cell r="A599" t="str">
            <v>70902</v>
          </cell>
          <cell r="B599" t="str">
            <v>WEST MICHIGAN ACADEMY FOR ARTS &amp; ACADEMI</v>
          </cell>
          <cell r="C599">
            <v>109212</v>
          </cell>
          <cell r="D599">
            <v>1547</v>
          </cell>
          <cell r="E599">
            <v>1863.73</v>
          </cell>
          <cell r="F599">
            <v>0</v>
          </cell>
          <cell r="G599">
            <v>1863.73</v>
          </cell>
        </row>
        <row r="600">
          <cell r="A600" t="str">
            <v>70904</v>
          </cell>
          <cell r="B600" t="str">
            <v>BLACK RIVER PUBLIC SCHOOL</v>
          </cell>
          <cell r="C600">
            <v>366269</v>
          </cell>
          <cell r="D600">
            <v>1256</v>
          </cell>
          <cell r="E600">
            <v>978.16</v>
          </cell>
          <cell r="F600">
            <v>0</v>
          </cell>
          <cell r="G600">
            <v>978.16</v>
          </cell>
        </row>
        <row r="601">
          <cell r="A601" t="str">
            <v>70905</v>
          </cell>
          <cell r="B601" t="str">
            <v>VANDERBILT CHARTER ACADEMY</v>
          </cell>
          <cell r="C601">
            <v>182103</v>
          </cell>
          <cell r="D601">
            <v>429</v>
          </cell>
          <cell r="E601">
            <v>3770.96</v>
          </cell>
          <cell r="F601">
            <v>0</v>
          </cell>
          <cell r="G601">
            <v>3770.96</v>
          </cell>
        </row>
        <row r="602">
          <cell r="A602" t="str">
            <v>70906</v>
          </cell>
          <cell r="B602" t="str">
            <v>EAGLE'S CREST CHARTER ACADEMY</v>
          </cell>
          <cell r="C602">
            <v>430665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71050</v>
          </cell>
          <cell r="B603" t="str">
            <v>ONAWAY AREA COMMUNITY SCHOOL DISTRICT</v>
          </cell>
          <cell r="C603">
            <v>644252</v>
          </cell>
          <cell r="D603">
            <v>29076</v>
          </cell>
          <cell r="E603">
            <v>12775.5</v>
          </cell>
          <cell r="F603">
            <v>5212.9799999999996</v>
          </cell>
          <cell r="G603">
            <v>17988.48</v>
          </cell>
        </row>
        <row r="604">
          <cell r="A604" t="str">
            <v>71060</v>
          </cell>
          <cell r="B604" t="str">
            <v>POSEN CONS SCHOOL DISTRICT</v>
          </cell>
          <cell r="C604">
            <v>88924</v>
          </cell>
          <cell r="D604">
            <v>8090</v>
          </cell>
          <cell r="E604">
            <v>5715.76</v>
          </cell>
          <cell r="F604">
            <v>2606.4899999999998</v>
          </cell>
          <cell r="G604">
            <v>8238.58</v>
          </cell>
        </row>
        <row r="605">
          <cell r="A605" t="str">
            <v>71080</v>
          </cell>
          <cell r="B605" t="str">
            <v>ROGERS CITY AREA SCHOOLS</v>
          </cell>
          <cell r="C605">
            <v>596822</v>
          </cell>
          <cell r="D605">
            <v>360</v>
          </cell>
          <cell r="E605">
            <v>15968.59</v>
          </cell>
          <cell r="F605">
            <v>0</v>
          </cell>
          <cell r="G605">
            <v>15968.59</v>
          </cell>
        </row>
        <row r="606">
          <cell r="A606" t="str">
            <v>71902</v>
          </cell>
          <cell r="B606" t="str">
            <v>PRESQUE ISLE ACADEMY II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72000</v>
          </cell>
          <cell r="B607" t="str">
            <v>C O O R   I.S.D.</v>
          </cell>
          <cell r="C607">
            <v>3321498</v>
          </cell>
          <cell r="D607">
            <v>725711</v>
          </cell>
          <cell r="E607">
            <v>96859.24</v>
          </cell>
          <cell r="F607">
            <v>60220.53</v>
          </cell>
          <cell r="G607">
            <v>157079.76999999999</v>
          </cell>
        </row>
        <row r="608">
          <cell r="A608" t="str">
            <v>72010</v>
          </cell>
          <cell r="B608" t="str">
            <v>GERRISH HIGGINS SCHOOL DISTRICT</v>
          </cell>
          <cell r="C608">
            <v>1195532</v>
          </cell>
          <cell r="D608">
            <v>0</v>
          </cell>
          <cell r="E608">
            <v>50825.24</v>
          </cell>
          <cell r="F608">
            <v>0</v>
          </cell>
          <cell r="G608">
            <v>50825.24</v>
          </cell>
        </row>
        <row r="609">
          <cell r="A609" t="str">
            <v>72020</v>
          </cell>
          <cell r="B609" t="str">
            <v>HOUGHTON LAKE COMM SCHOOLS</v>
          </cell>
          <cell r="C609">
            <v>2290051</v>
          </cell>
          <cell r="D609">
            <v>102075</v>
          </cell>
          <cell r="E609">
            <v>85406.06</v>
          </cell>
          <cell r="F609">
            <v>27265.72</v>
          </cell>
          <cell r="G609">
            <v>112671.78</v>
          </cell>
        </row>
        <row r="610">
          <cell r="A610" t="str">
            <v>73000</v>
          </cell>
          <cell r="B610" t="str">
            <v>SAGINAW I.S.D.</v>
          </cell>
          <cell r="C610">
            <v>14222641</v>
          </cell>
          <cell r="D610">
            <v>4558437</v>
          </cell>
          <cell r="E610">
            <v>443809.41</v>
          </cell>
          <cell r="F610">
            <v>179506.42</v>
          </cell>
          <cell r="G610">
            <v>623315.82999999996</v>
          </cell>
        </row>
        <row r="611">
          <cell r="A611" t="str">
            <v>73010</v>
          </cell>
          <cell r="B611" t="str">
            <v>SAGINAW CITY SCHOOL DISTRICT</v>
          </cell>
          <cell r="C611">
            <v>19295904</v>
          </cell>
          <cell r="D611">
            <v>1338709</v>
          </cell>
          <cell r="E611">
            <v>1061963.58</v>
          </cell>
          <cell r="F611">
            <v>220820.73</v>
          </cell>
          <cell r="G611">
            <v>1282784.31</v>
          </cell>
        </row>
        <row r="612">
          <cell r="A612" t="str">
            <v>73030</v>
          </cell>
          <cell r="B612" t="str">
            <v>CARROLLTON SCHOOL DISTRICT</v>
          </cell>
          <cell r="C612">
            <v>2854799</v>
          </cell>
          <cell r="D612">
            <v>0</v>
          </cell>
          <cell r="E612">
            <v>89668.83</v>
          </cell>
          <cell r="F612">
            <v>23484.79</v>
          </cell>
          <cell r="G612">
            <v>89668.83</v>
          </cell>
        </row>
        <row r="613">
          <cell r="A613" t="str">
            <v>73040</v>
          </cell>
          <cell r="B613" t="str">
            <v>SAGINAW TOWNSHIP COMMUNITY SCHOOLS.</v>
          </cell>
          <cell r="C613">
            <v>4483490</v>
          </cell>
          <cell r="D613">
            <v>2500</v>
          </cell>
          <cell r="E613">
            <v>188658.75</v>
          </cell>
          <cell r="F613">
            <v>13032.44</v>
          </cell>
          <cell r="G613">
            <v>190419.16</v>
          </cell>
        </row>
        <row r="614">
          <cell r="A614" t="str">
            <v>73080</v>
          </cell>
          <cell r="B614" t="str">
            <v>BUENA VISTA SCHOOL DISTRICT</v>
          </cell>
          <cell r="C614">
            <v>1494769</v>
          </cell>
          <cell r="D614">
            <v>0</v>
          </cell>
          <cell r="E614">
            <v>113107.77</v>
          </cell>
          <cell r="F614">
            <v>0</v>
          </cell>
          <cell r="G614">
            <v>94672.69</v>
          </cell>
        </row>
        <row r="615">
          <cell r="A615" t="str">
            <v>73110</v>
          </cell>
          <cell r="B615" t="str">
            <v>CHESANING UNION SCHOOLS</v>
          </cell>
          <cell r="C615">
            <v>1312621</v>
          </cell>
          <cell r="D615">
            <v>1186</v>
          </cell>
          <cell r="E615">
            <v>72432.95</v>
          </cell>
          <cell r="F615">
            <v>651.62</v>
          </cell>
          <cell r="G615">
            <v>73084.570000000007</v>
          </cell>
        </row>
        <row r="616">
          <cell r="A616" t="str">
            <v>73170</v>
          </cell>
          <cell r="B616" t="str">
            <v>BIRCH RUN AREA SCHOOL DISTRICT</v>
          </cell>
          <cell r="C616">
            <v>1039887</v>
          </cell>
          <cell r="D616">
            <v>49269</v>
          </cell>
          <cell r="E616">
            <v>50035.38</v>
          </cell>
          <cell r="F616">
            <v>4837.25</v>
          </cell>
          <cell r="G616">
            <v>54872.63</v>
          </cell>
        </row>
        <row r="617">
          <cell r="A617" t="str">
            <v>73180</v>
          </cell>
          <cell r="B617" t="str">
            <v>BRIDGEPORT-SPAULDING COMMUNITY SCHOOLS</v>
          </cell>
          <cell r="C617">
            <v>2563800</v>
          </cell>
          <cell r="D617">
            <v>0</v>
          </cell>
          <cell r="E617">
            <v>126896.46</v>
          </cell>
          <cell r="F617">
            <v>0</v>
          </cell>
          <cell r="G617">
            <v>126896.46</v>
          </cell>
        </row>
        <row r="618">
          <cell r="A618" t="str">
            <v>73190</v>
          </cell>
          <cell r="B618" t="str">
            <v>FRANKENMUTH SCHOOL DISTRICT</v>
          </cell>
          <cell r="C618">
            <v>479384</v>
          </cell>
          <cell r="D618">
            <v>4394</v>
          </cell>
          <cell r="E618">
            <v>25626</v>
          </cell>
          <cell r="F618">
            <v>0</v>
          </cell>
          <cell r="G618">
            <v>25626</v>
          </cell>
        </row>
        <row r="619">
          <cell r="A619" t="str">
            <v>73200</v>
          </cell>
          <cell r="B619" t="str">
            <v>FREELAND COMMUNITY SCHOOL DISTRICT</v>
          </cell>
          <cell r="C619">
            <v>1143181</v>
          </cell>
          <cell r="D619">
            <v>0</v>
          </cell>
          <cell r="E619">
            <v>36022.92</v>
          </cell>
          <cell r="F619">
            <v>2411.65</v>
          </cell>
          <cell r="G619">
            <v>36022.92</v>
          </cell>
        </row>
        <row r="620">
          <cell r="A620" t="str">
            <v>73210</v>
          </cell>
          <cell r="B620" t="str">
            <v>HEMLOCK PUBLIC SCHOOL DISTRICT</v>
          </cell>
          <cell r="C620">
            <v>1171231</v>
          </cell>
          <cell r="D620">
            <v>0</v>
          </cell>
          <cell r="E620">
            <v>61359.79</v>
          </cell>
          <cell r="F620">
            <v>4171.68</v>
          </cell>
          <cell r="G620">
            <v>61359.79</v>
          </cell>
        </row>
        <row r="621">
          <cell r="A621" t="str">
            <v>73230</v>
          </cell>
          <cell r="B621" t="str">
            <v>MERRILL COMMUNITY SCHOOL DISTRICT</v>
          </cell>
          <cell r="C621">
            <v>566613</v>
          </cell>
          <cell r="D621">
            <v>0</v>
          </cell>
          <cell r="E621">
            <v>36454.36</v>
          </cell>
          <cell r="F621">
            <v>7069.45</v>
          </cell>
          <cell r="G621">
            <v>35887</v>
          </cell>
        </row>
        <row r="622">
          <cell r="A622" t="str">
            <v>73240</v>
          </cell>
          <cell r="B622" t="str">
            <v>ST. CHARLES COMMUNITY SCHOOLS</v>
          </cell>
          <cell r="C622">
            <v>827822</v>
          </cell>
          <cell r="D622">
            <v>0</v>
          </cell>
          <cell r="E622">
            <v>30184.86</v>
          </cell>
          <cell r="F622">
            <v>5068.6400000000003</v>
          </cell>
          <cell r="G622">
            <v>30184.86</v>
          </cell>
        </row>
        <row r="623">
          <cell r="A623" t="str">
            <v>73255</v>
          </cell>
          <cell r="B623" t="str">
            <v>SWAN VALLEY SCHOOL DISTRICT</v>
          </cell>
          <cell r="C623">
            <v>1196820</v>
          </cell>
          <cell r="D623">
            <v>50210</v>
          </cell>
          <cell r="E623">
            <v>51808.97</v>
          </cell>
          <cell r="F623">
            <v>20069.96</v>
          </cell>
          <cell r="G623">
            <v>71878.929999999993</v>
          </cell>
        </row>
        <row r="624">
          <cell r="A624" t="str">
            <v>73903</v>
          </cell>
          <cell r="B624" t="str">
            <v>ACADEMY FOR TECHNOLOGY AND ENTERPRISE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73905</v>
          </cell>
          <cell r="B625" t="str">
            <v>SAGINAW COUNTY TRANSITION ACADEMY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73908</v>
          </cell>
          <cell r="B626" t="str">
            <v>SAGINAW PREPARATORY ACADEMY</v>
          </cell>
          <cell r="C626">
            <v>73116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73909</v>
          </cell>
          <cell r="B627" t="str">
            <v>FRANCIS REH PUBLIC SCHOOL ACADEMY</v>
          </cell>
          <cell r="C627">
            <v>231305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73910</v>
          </cell>
          <cell r="B628" t="str">
            <v>NORTH SAGINAW CHARTER ACADEMY</v>
          </cell>
          <cell r="C628">
            <v>354751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73911</v>
          </cell>
          <cell r="B629" t="str">
            <v>SAGINAW LEARN TO EARN ACADEMY</v>
          </cell>
          <cell r="C629">
            <v>12888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74000</v>
          </cell>
          <cell r="B630" t="str">
            <v>ST. CLAIR  REGIONAL EDUCATIONAL SERV</v>
          </cell>
          <cell r="C630">
            <v>8180312</v>
          </cell>
          <cell r="D630">
            <v>1869896</v>
          </cell>
          <cell r="E630">
            <v>339464.94</v>
          </cell>
          <cell r="F630">
            <v>149461.10999999999</v>
          </cell>
          <cell r="G630">
            <v>488926.05</v>
          </cell>
        </row>
        <row r="631">
          <cell r="A631" t="str">
            <v>74010</v>
          </cell>
          <cell r="B631" t="str">
            <v>PORT HURON AREA SCHOOL DISTRICT</v>
          </cell>
          <cell r="C631">
            <v>12721290</v>
          </cell>
          <cell r="D631">
            <v>745827</v>
          </cell>
          <cell r="E631">
            <v>622344.47</v>
          </cell>
          <cell r="F631">
            <v>115265.66</v>
          </cell>
          <cell r="G631">
            <v>737610.13</v>
          </cell>
        </row>
        <row r="632">
          <cell r="A632" t="str">
            <v>74030</v>
          </cell>
          <cell r="B632" t="str">
            <v>ALGONAC COMMUNITY SCHOOL DISTRICT</v>
          </cell>
          <cell r="C632">
            <v>1532091</v>
          </cell>
          <cell r="D632">
            <v>28566</v>
          </cell>
          <cell r="E632">
            <v>80926.559999999998</v>
          </cell>
          <cell r="F632">
            <v>0</v>
          </cell>
          <cell r="G632">
            <v>80926.559999999998</v>
          </cell>
        </row>
        <row r="633">
          <cell r="A633" t="str">
            <v>74040</v>
          </cell>
          <cell r="B633" t="str">
            <v>CAPAC COMMUNITY SCHOOL DISTRICT</v>
          </cell>
          <cell r="C633">
            <v>1888791</v>
          </cell>
          <cell r="D633">
            <v>14093</v>
          </cell>
          <cell r="E633">
            <v>77032.600000000006</v>
          </cell>
          <cell r="F633">
            <v>3884.65</v>
          </cell>
          <cell r="G633">
            <v>80917.25</v>
          </cell>
        </row>
        <row r="634">
          <cell r="A634" t="str">
            <v>74050</v>
          </cell>
          <cell r="B634" t="str">
            <v>EAST CHINA SCHOOL DISTRICT</v>
          </cell>
          <cell r="C634">
            <v>4038745</v>
          </cell>
          <cell r="D634">
            <v>0</v>
          </cell>
          <cell r="E634">
            <v>213125.58</v>
          </cell>
          <cell r="F634">
            <v>21497.34</v>
          </cell>
          <cell r="G634">
            <v>213125.58</v>
          </cell>
        </row>
        <row r="635">
          <cell r="A635" t="str">
            <v>74100</v>
          </cell>
          <cell r="B635" t="str">
            <v>MARYSVILLE PUBLIC SCHOOL DISTRICT</v>
          </cell>
          <cell r="C635">
            <v>1749570</v>
          </cell>
          <cell r="D635">
            <v>0</v>
          </cell>
          <cell r="E635">
            <v>60037.71</v>
          </cell>
          <cell r="F635">
            <v>0</v>
          </cell>
          <cell r="G635">
            <v>60037.71</v>
          </cell>
        </row>
        <row r="636">
          <cell r="A636" t="str">
            <v>74120</v>
          </cell>
          <cell r="B636" t="str">
            <v>MEMPHIS COMMUNITY SCHOOLS</v>
          </cell>
          <cell r="C636">
            <v>485385</v>
          </cell>
          <cell r="D636">
            <v>0</v>
          </cell>
          <cell r="E636">
            <v>23004.97</v>
          </cell>
          <cell r="F636">
            <v>12865.41</v>
          </cell>
          <cell r="G636">
            <v>23004.97</v>
          </cell>
        </row>
        <row r="637">
          <cell r="A637" t="str">
            <v>74130</v>
          </cell>
          <cell r="B637" t="str">
            <v>YALE PUBLIC SCHOOLS</v>
          </cell>
          <cell r="C637">
            <v>597208</v>
          </cell>
          <cell r="D637">
            <v>130830</v>
          </cell>
          <cell r="E637">
            <v>34753.03</v>
          </cell>
          <cell r="F637">
            <v>18968.939999999999</v>
          </cell>
          <cell r="G637">
            <v>53721.97</v>
          </cell>
        </row>
        <row r="638">
          <cell r="A638" t="str">
            <v>74901</v>
          </cell>
          <cell r="B638" t="str">
            <v>ST CLAIR COUNTY LEARNING ACADEMY</v>
          </cell>
          <cell r="C638">
            <v>3182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74902</v>
          </cell>
          <cell r="B639" t="str">
            <v>INDUSTRIAL TECHNICAL ACADEMY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74903</v>
          </cell>
          <cell r="B640" t="str">
            <v>LANDMARK ACADEMY</v>
          </cell>
          <cell r="C640">
            <v>99566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74904</v>
          </cell>
          <cell r="B641" t="str">
            <v>HEALTH CAREERS ACADEMY OF ST CLAIR CO.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74905</v>
          </cell>
          <cell r="B642" t="str">
            <v>HOSPITALITY ACADEMY OF ST. CLAIR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74906</v>
          </cell>
          <cell r="B643" t="str">
            <v>BLUE WATER LEARNING ACADEMY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74907</v>
          </cell>
          <cell r="B644" t="str">
            <v>INFORMATION TECHNOLOGY ACADEMY OF ST. CL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74908</v>
          </cell>
          <cell r="B645" t="str">
            <v>ACADEMIC TRANSITIONAL ACADEMY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74909</v>
          </cell>
          <cell r="B646" t="str">
            <v>PUBLIC SAFETY ACADEMY OF ST.CLAIR COUNTY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74910</v>
          </cell>
          <cell r="B647" t="str">
            <v>ST. CLAIR COUNTY ACADEMY OF STYLE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74911</v>
          </cell>
          <cell r="B648" t="str">
            <v>ST, CLAIR INTERVENTION CENTER</v>
          </cell>
          <cell r="C648">
            <v>58395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75000</v>
          </cell>
          <cell r="B649" t="str">
            <v>ST. JOSEPH I.S.D.</v>
          </cell>
          <cell r="C649">
            <v>5137768</v>
          </cell>
          <cell r="D649">
            <v>0</v>
          </cell>
          <cell r="E649">
            <v>260758.93</v>
          </cell>
          <cell r="F649">
            <v>0</v>
          </cell>
          <cell r="G649">
            <v>260758.93</v>
          </cell>
        </row>
        <row r="650">
          <cell r="A650" t="str">
            <v>75010</v>
          </cell>
          <cell r="B650" t="str">
            <v>STURGIS PUBLIC SCHOOL DISTRICT</v>
          </cell>
          <cell r="C650">
            <v>1562730</v>
          </cell>
          <cell r="D650">
            <v>167036</v>
          </cell>
          <cell r="E650">
            <v>71919.42</v>
          </cell>
          <cell r="F650">
            <v>27523.79</v>
          </cell>
          <cell r="G650">
            <v>99443.21</v>
          </cell>
        </row>
        <row r="651">
          <cell r="A651" t="str">
            <v>75020</v>
          </cell>
          <cell r="B651" t="str">
            <v>BURR OAK COMMUNITY SCHOOL DISTRICT</v>
          </cell>
          <cell r="C651">
            <v>168557</v>
          </cell>
          <cell r="D651">
            <v>35220</v>
          </cell>
          <cell r="E651">
            <v>2685.32</v>
          </cell>
          <cell r="F651">
            <v>0</v>
          </cell>
          <cell r="G651">
            <v>2685.32</v>
          </cell>
        </row>
        <row r="652">
          <cell r="A652" t="str">
            <v>75030</v>
          </cell>
          <cell r="B652" t="str">
            <v>CENTREVILLE PUBLIC SCHOOLS</v>
          </cell>
          <cell r="C652">
            <v>373986</v>
          </cell>
          <cell r="D652">
            <v>0</v>
          </cell>
          <cell r="E652">
            <v>16379.83</v>
          </cell>
          <cell r="F652">
            <v>0</v>
          </cell>
          <cell r="G652">
            <v>16379.83</v>
          </cell>
        </row>
        <row r="653">
          <cell r="A653" t="str">
            <v>75040</v>
          </cell>
          <cell r="B653" t="str">
            <v>COLON COMMUNITY SCHOOL DISTRICT</v>
          </cell>
          <cell r="C653">
            <v>466072</v>
          </cell>
          <cell r="D653">
            <v>53778</v>
          </cell>
          <cell r="E653">
            <v>17286.990000000002</v>
          </cell>
          <cell r="F653">
            <v>15296.7</v>
          </cell>
          <cell r="G653">
            <v>32583.69</v>
          </cell>
        </row>
        <row r="654">
          <cell r="A654" t="str">
            <v>75050</v>
          </cell>
          <cell r="B654" t="str">
            <v>CONSTANTINE PUBLIC SCHOOL DISTRICT</v>
          </cell>
          <cell r="C654">
            <v>652943</v>
          </cell>
          <cell r="D654">
            <v>165448</v>
          </cell>
          <cell r="E654">
            <v>25087.14</v>
          </cell>
          <cell r="F654">
            <v>17508.23</v>
          </cell>
          <cell r="G654">
            <v>42595.37</v>
          </cell>
        </row>
        <row r="655">
          <cell r="A655" t="str">
            <v>75060</v>
          </cell>
          <cell r="B655" t="str">
            <v>MENDON COMMUNITY SCHOOL DISTRICT</v>
          </cell>
          <cell r="C655">
            <v>449191</v>
          </cell>
          <cell r="D655">
            <v>106673</v>
          </cell>
          <cell r="E655">
            <v>20565.580000000002</v>
          </cell>
          <cell r="F655">
            <v>21575.98</v>
          </cell>
          <cell r="G655">
            <v>42141.56</v>
          </cell>
        </row>
        <row r="656">
          <cell r="A656" t="str">
            <v>75070</v>
          </cell>
          <cell r="B656" t="str">
            <v>WHITE PIGEON COMMUNITY SCHOOL DISTRICT</v>
          </cell>
          <cell r="C656">
            <v>490451</v>
          </cell>
          <cell r="D656">
            <v>132800</v>
          </cell>
          <cell r="E656">
            <v>19010.87</v>
          </cell>
          <cell r="F656">
            <v>4284.6899999999996</v>
          </cell>
          <cell r="G656">
            <v>23295.56</v>
          </cell>
        </row>
        <row r="657">
          <cell r="A657" t="str">
            <v>75080</v>
          </cell>
          <cell r="B657" t="str">
            <v>THREE RIVERS COMMUNITY SCHOOLS.</v>
          </cell>
          <cell r="C657">
            <v>1859073</v>
          </cell>
          <cell r="D657">
            <v>275718</v>
          </cell>
          <cell r="E657">
            <v>82651.899999999994</v>
          </cell>
          <cell r="F657">
            <v>31391.56</v>
          </cell>
          <cell r="G657">
            <v>114043.46</v>
          </cell>
        </row>
        <row r="658">
          <cell r="A658" t="str">
            <v>75100</v>
          </cell>
          <cell r="B658" t="str">
            <v>NOTTAWA COMMUNITY SCHOOL</v>
          </cell>
          <cell r="C658">
            <v>45569</v>
          </cell>
          <cell r="D658">
            <v>0</v>
          </cell>
          <cell r="E658">
            <v>3302.47</v>
          </cell>
          <cell r="F658">
            <v>0</v>
          </cell>
          <cell r="G658">
            <v>2886.16</v>
          </cell>
        </row>
        <row r="659">
          <cell r="A659" t="str">
            <v>76000</v>
          </cell>
          <cell r="B659" t="str">
            <v>SANILAC I.S.D.</v>
          </cell>
          <cell r="C659">
            <v>1698039</v>
          </cell>
          <cell r="D659">
            <v>346867</v>
          </cell>
          <cell r="E659">
            <v>73911.66</v>
          </cell>
          <cell r="F659">
            <v>33884.35</v>
          </cell>
          <cell r="G659">
            <v>107796.01</v>
          </cell>
        </row>
        <row r="660">
          <cell r="A660" t="str">
            <v>76060</v>
          </cell>
          <cell r="B660" t="str">
            <v>BROWN CITY COMMUNITY SCHOOL DISTRICT</v>
          </cell>
          <cell r="C660">
            <v>564049</v>
          </cell>
          <cell r="D660">
            <v>24591</v>
          </cell>
          <cell r="E660">
            <v>26876.25</v>
          </cell>
          <cell r="F660">
            <v>325.81</v>
          </cell>
          <cell r="G660">
            <v>27202.06</v>
          </cell>
        </row>
        <row r="661">
          <cell r="A661" t="str">
            <v>76070</v>
          </cell>
          <cell r="B661" t="str">
            <v>CARSONVILLE-PORT SANILAC SCHOOL DISTRICT</v>
          </cell>
          <cell r="C661">
            <v>307954</v>
          </cell>
          <cell r="D661">
            <v>0</v>
          </cell>
          <cell r="E661">
            <v>10805.56</v>
          </cell>
          <cell r="F661">
            <v>1303.24</v>
          </cell>
          <cell r="G661">
            <v>10805.56</v>
          </cell>
        </row>
        <row r="662">
          <cell r="A662" t="str">
            <v>76080</v>
          </cell>
          <cell r="B662" t="str">
            <v>CROSWELL LEXINGTON COMMUNITY SCHOOLS</v>
          </cell>
          <cell r="C662">
            <v>1629793</v>
          </cell>
          <cell r="D662">
            <v>38077</v>
          </cell>
          <cell r="E662">
            <v>67083.08</v>
          </cell>
          <cell r="F662">
            <v>5301.71</v>
          </cell>
          <cell r="G662">
            <v>72384.789999999994</v>
          </cell>
        </row>
        <row r="663">
          <cell r="A663" t="str">
            <v>76090</v>
          </cell>
          <cell r="B663" t="str">
            <v>DECKERVILLE COMMUNITY SCHOOL DISTRICT</v>
          </cell>
          <cell r="C663">
            <v>362748</v>
          </cell>
          <cell r="D663">
            <v>0</v>
          </cell>
          <cell r="E663">
            <v>16440.060000000001</v>
          </cell>
          <cell r="F663">
            <v>0</v>
          </cell>
          <cell r="G663">
            <v>16440.060000000001</v>
          </cell>
        </row>
        <row r="664">
          <cell r="A664" t="str">
            <v>76140</v>
          </cell>
          <cell r="B664" t="str">
            <v>MARLETTE COMMUNITY SCHOOLS</v>
          </cell>
          <cell r="C664">
            <v>977214</v>
          </cell>
          <cell r="D664">
            <v>2744</v>
          </cell>
          <cell r="E664">
            <v>36433.65</v>
          </cell>
          <cell r="F664">
            <v>2087.37</v>
          </cell>
          <cell r="G664">
            <v>38365.879999999997</v>
          </cell>
        </row>
        <row r="665">
          <cell r="A665" t="str">
            <v>76180</v>
          </cell>
          <cell r="B665" t="str">
            <v>PECK COMMUNITY SCHOOL DISTRICT</v>
          </cell>
          <cell r="C665">
            <v>284559</v>
          </cell>
          <cell r="D665">
            <v>0</v>
          </cell>
          <cell r="E665">
            <v>6765.36</v>
          </cell>
          <cell r="F665">
            <v>0</v>
          </cell>
          <cell r="G665">
            <v>6765.36</v>
          </cell>
        </row>
        <row r="666">
          <cell r="A666" t="str">
            <v>76210</v>
          </cell>
          <cell r="B666" t="str">
            <v>SANDUSKY COMMUNITY SCHOOL DISTRICT</v>
          </cell>
          <cell r="C666">
            <v>772204</v>
          </cell>
          <cell r="D666">
            <v>6975</v>
          </cell>
          <cell r="E666">
            <v>40020.559999999998</v>
          </cell>
          <cell r="F666">
            <v>387.61</v>
          </cell>
          <cell r="G666">
            <v>40408.17</v>
          </cell>
        </row>
        <row r="667">
          <cell r="A667" t="str">
            <v>77010</v>
          </cell>
          <cell r="B667" t="str">
            <v>MANISTIQUE AREA SCHOOLS</v>
          </cell>
          <cell r="C667">
            <v>890680</v>
          </cell>
          <cell r="D667">
            <v>4140</v>
          </cell>
          <cell r="E667">
            <v>43003.75</v>
          </cell>
          <cell r="F667">
            <v>1303.24</v>
          </cell>
          <cell r="G667">
            <v>44306.99</v>
          </cell>
        </row>
        <row r="668">
          <cell r="A668" t="str">
            <v>78000</v>
          </cell>
          <cell r="B668" t="str">
            <v>SHIAWASSEE RESD</v>
          </cell>
          <cell r="C668">
            <v>7241524</v>
          </cell>
          <cell r="D668">
            <v>1337283</v>
          </cell>
          <cell r="E668">
            <v>343470.43</v>
          </cell>
          <cell r="F668">
            <v>137434.45000000001</v>
          </cell>
          <cell r="G668">
            <v>480904.88</v>
          </cell>
        </row>
        <row r="669">
          <cell r="A669" t="str">
            <v>78020</v>
          </cell>
          <cell r="B669" t="str">
            <v>BYRON AREA SCHOOLS</v>
          </cell>
          <cell r="C669">
            <v>581943</v>
          </cell>
          <cell r="D669">
            <v>0</v>
          </cell>
          <cell r="E669">
            <v>24892.57</v>
          </cell>
          <cell r="F669">
            <v>0</v>
          </cell>
          <cell r="G669">
            <v>24892.57</v>
          </cell>
        </row>
        <row r="670">
          <cell r="A670" t="str">
            <v>78030</v>
          </cell>
          <cell r="B670" t="str">
            <v>DURAND AREA SCHOOLS</v>
          </cell>
          <cell r="C670">
            <v>1233063</v>
          </cell>
          <cell r="D670">
            <v>0</v>
          </cell>
          <cell r="E670">
            <v>72795.86</v>
          </cell>
          <cell r="F670">
            <v>0</v>
          </cell>
          <cell r="G670">
            <v>72795.86</v>
          </cell>
        </row>
        <row r="671">
          <cell r="A671" t="str">
            <v>78040</v>
          </cell>
          <cell r="B671" t="str">
            <v>LAINGSBURG COMMUNITY SCHOOL DISTRICT</v>
          </cell>
          <cell r="C671">
            <v>443606</v>
          </cell>
          <cell r="D671">
            <v>0</v>
          </cell>
          <cell r="E671">
            <v>14234.96</v>
          </cell>
          <cell r="F671">
            <v>0</v>
          </cell>
          <cell r="G671">
            <v>14234.96</v>
          </cell>
        </row>
        <row r="672">
          <cell r="A672" t="str">
            <v>78060</v>
          </cell>
          <cell r="B672" t="str">
            <v>MORRICE AREA SCHOOLS</v>
          </cell>
          <cell r="C672">
            <v>425079</v>
          </cell>
          <cell r="D672">
            <v>0</v>
          </cell>
          <cell r="E672">
            <v>11881.58</v>
          </cell>
          <cell r="F672">
            <v>0</v>
          </cell>
          <cell r="G672">
            <v>11881.58</v>
          </cell>
        </row>
        <row r="673">
          <cell r="A673" t="str">
            <v>78070</v>
          </cell>
          <cell r="B673" t="str">
            <v>NEW LOTHROP AREA PUBLIC SCHOOL DISTRICT</v>
          </cell>
          <cell r="C673">
            <v>326460</v>
          </cell>
          <cell r="D673">
            <v>0</v>
          </cell>
          <cell r="E673">
            <v>14303.3</v>
          </cell>
          <cell r="F673">
            <v>0</v>
          </cell>
          <cell r="G673">
            <v>14303.3</v>
          </cell>
        </row>
        <row r="674">
          <cell r="A674" t="str">
            <v>78080</v>
          </cell>
          <cell r="B674" t="str">
            <v>PERRY PUBLIC SCHOOL DISTRICT</v>
          </cell>
          <cell r="C674">
            <v>1027635</v>
          </cell>
          <cell r="D674">
            <v>0</v>
          </cell>
          <cell r="E674">
            <v>33543.949999999997</v>
          </cell>
          <cell r="F674">
            <v>0</v>
          </cell>
          <cell r="G674">
            <v>33543.949999999997</v>
          </cell>
        </row>
        <row r="675">
          <cell r="A675" t="str">
            <v>78100</v>
          </cell>
          <cell r="B675" t="str">
            <v>CORUNNA PUBLIC SCHOOL DISTRICT</v>
          </cell>
          <cell r="C675">
            <v>1369429</v>
          </cell>
          <cell r="D675">
            <v>0</v>
          </cell>
          <cell r="E675">
            <v>54229.93</v>
          </cell>
          <cell r="F675">
            <v>0</v>
          </cell>
          <cell r="G675">
            <v>54229.93</v>
          </cell>
        </row>
        <row r="676">
          <cell r="A676" t="str">
            <v>78110</v>
          </cell>
          <cell r="B676" t="str">
            <v>OWOSSO PUBLIC SCHOOLS</v>
          </cell>
          <cell r="C676">
            <v>3183575</v>
          </cell>
          <cell r="D676">
            <v>0</v>
          </cell>
          <cell r="E676">
            <v>133631.79999999999</v>
          </cell>
          <cell r="F676">
            <v>0</v>
          </cell>
          <cell r="G676">
            <v>133631.79999999999</v>
          </cell>
        </row>
        <row r="677">
          <cell r="A677" t="str">
            <v>79000</v>
          </cell>
          <cell r="B677" t="str">
            <v>TUSCOLA I.S.D.</v>
          </cell>
          <cell r="C677">
            <v>6118352</v>
          </cell>
          <cell r="D677">
            <v>1151950</v>
          </cell>
          <cell r="E677">
            <v>303189.62</v>
          </cell>
          <cell r="F677">
            <v>90721.48</v>
          </cell>
          <cell r="G677">
            <v>393911.1</v>
          </cell>
        </row>
        <row r="678">
          <cell r="A678" t="str">
            <v>79010</v>
          </cell>
          <cell r="B678" t="str">
            <v>AKRON FAIRGROVE SCHOOLS</v>
          </cell>
          <cell r="C678">
            <v>166839</v>
          </cell>
          <cell r="D678">
            <v>0</v>
          </cell>
          <cell r="E678">
            <v>8901.24</v>
          </cell>
          <cell r="F678">
            <v>0</v>
          </cell>
          <cell r="G678">
            <v>8901.24</v>
          </cell>
        </row>
        <row r="679">
          <cell r="A679" t="str">
            <v>79020</v>
          </cell>
          <cell r="B679" t="str">
            <v>CARO COMMUNITY SCHOOLS</v>
          </cell>
          <cell r="C679">
            <v>2075972</v>
          </cell>
          <cell r="D679">
            <v>25534</v>
          </cell>
          <cell r="E679">
            <v>92946.53</v>
          </cell>
          <cell r="F679">
            <v>4749.0200000000004</v>
          </cell>
          <cell r="G679">
            <v>97695.55</v>
          </cell>
        </row>
        <row r="680">
          <cell r="A680" t="str">
            <v>79030</v>
          </cell>
          <cell r="B680" t="str">
            <v>CASS CITY PUBLIC SCHOOLS</v>
          </cell>
          <cell r="C680">
            <v>997791</v>
          </cell>
          <cell r="D680">
            <v>0</v>
          </cell>
          <cell r="E680">
            <v>32454</v>
          </cell>
          <cell r="F680">
            <v>325.81</v>
          </cell>
          <cell r="G680">
            <v>32454</v>
          </cell>
        </row>
        <row r="681">
          <cell r="A681" t="str">
            <v>79080</v>
          </cell>
          <cell r="B681" t="str">
            <v>KINGSTON COMMUNITY SCHOOL DISTRICT</v>
          </cell>
          <cell r="C681">
            <v>360379</v>
          </cell>
          <cell r="D681">
            <v>0</v>
          </cell>
          <cell r="E681">
            <v>20923.93</v>
          </cell>
          <cell r="F681">
            <v>0</v>
          </cell>
          <cell r="G681">
            <v>20923.93</v>
          </cell>
        </row>
        <row r="682">
          <cell r="A682" t="str">
            <v>79090</v>
          </cell>
          <cell r="B682" t="str">
            <v>MAYVILLE COMMUNITY SCHOOL DISTRICT</v>
          </cell>
          <cell r="C682">
            <v>582345</v>
          </cell>
          <cell r="D682">
            <v>0</v>
          </cell>
          <cell r="E682">
            <v>35823.919999999998</v>
          </cell>
          <cell r="F682">
            <v>0</v>
          </cell>
          <cell r="G682">
            <v>35823.919999999998</v>
          </cell>
        </row>
        <row r="683">
          <cell r="A683" t="str">
            <v>79100</v>
          </cell>
          <cell r="B683" t="str">
            <v>MILLINGTON COMMUNITY SCHOOLS</v>
          </cell>
          <cell r="C683">
            <v>1048566</v>
          </cell>
          <cell r="D683">
            <v>0</v>
          </cell>
          <cell r="E683">
            <v>45776.79</v>
          </cell>
          <cell r="F683">
            <v>2606.4899999999998</v>
          </cell>
          <cell r="G683">
            <v>45776.79</v>
          </cell>
        </row>
        <row r="684">
          <cell r="A684" t="str">
            <v>79110</v>
          </cell>
          <cell r="B684" t="str">
            <v>REESE PUBLIC SCHOOLS</v>
          </cell>
          <cell r="C684">
            <v>568166</v>
          </cell>
          <cell r="D684">
            <v>0</v>
          </cell>
          <cell r="E684">
            <v>18752.97</v>
          </cell>
          <cell r="F684">
            <v>325.81</v>
          </cell>
          <cell r="G684">
            <v>18752.97</v>
          </cell>
        </row>
        <row r="685">
          <cell r="A685" t="str">
            <v>79145</v>
          </cell>
          <cell r="B685" t="str">
            <v>UNIONVILLE SEBEWAING AREA SCHOOLS</v>
          </cell>
          <cell r="C685">
            <v>346985</v>
          </cell>
          <cell r="D685">
            <v>0</v>
          </cell>
          <cell r="E685">
            <v>11873.6</v>
          </cell>
          <cell r="F685">
            <v>0</v>
          </cell>
          <cell r="G685">
            <v>11873.6</v>
          </cell>
        </row>
        <row r="686">
          <cell r="A686" t="str">
            <v>79150</v>
          </cell>
          <cell r="B686" t="str">
            <v>VASSAR PUBLIC SCHOOLS</v>
          </cell>
          <cell r="C686">
            <v>1255181</v>
          </cell>
          <cell r="D686">
            <v>0</v>
          </cell>
          <cell r="E686">
            <v>45425.4</v>
          </cell>
          <cell r="F686">
            <v>0</v>
          </cell>
          <cell r="G686">
            <v>45425.4</v>
          </cell>
        </row>
        <row r="687">
          <cell r="A687" t="str">
            <v>80000</v>
          </cell>
          <cell r="B687" t="str">
            <v>VAN BUREN I.S.D.</v>
          </cell>
          <cell r="C687">
            <v>11276902</v>
          </cell>
          <cell r="D687">
            <v>1716134</v>
          </cell>
          <cell r="E687">
            <v>438191.51</v>
          </cell>
          <cell r="F687">
            <v>103563.29</v>
          </cell>
          <cell r="G687">
            <v>541754.80000000005</v>
          </cell>
        </row>
        <row r="688">
          <cell r="A688" t="str">
            <v>80010</v>
          </cell>
          <cell r="B688" t="str">
            <v>SOUTH HAVEN PUBLIC SCHOOLS</v>
          </cell>
          <cell r="C688">
            <v>1916199</v>
          </cell>
          <cell r="D688">
            <v>5986</v>
          </cell>
          <cell r="E688">
            <v>60741</v>
          </cell>
          <cell r="F688">
            <v>9310.7000000000007</v>
          </cell>
          <cell r="G688">
            <v>64956.13</v>
          </cell>
        </row>
        <row r="689">
          <cell r="A689" t="str">
            <v>80020</v>
          </cell>
          <cell r="B689" t="str">
            <v>BANGOR PUBLIC SCHOOLS</v>
          </cell>
          <cell r="C689">
            <v>630821</v>
          </cell>
          <cell r="D689">
            <v>42029</v>
          </cell>
          <cell r="E689">
            <v>29217.66</v>
          </cell>
          <cell r="F689">
            <v>7449.56</v>
          </cell>
          <cell r="G689">
            <v>36667.22</v>
          </cell>
        </row>
        <row r="690">
          <cell r="A690" t="str">
            <v>80040</v>
          </cell>
          <cell r="B690" t="str">
            <v>COVERT PUBLIC SCHOOLS</v>
          </cell>
          <cell r="C690">
            <v>513326</v>
          </cell>
          <cell r="D690">
            <v>88840</v>
          </cell>
          <cell r="E690">
            <v>18893.57</v>
          </cell>
          <cell r="F690">
            <v>6955.91</v>
          </cell>
          <cell r="G690">
            <v>25849.48</v>
          </cell>
        </row>
        <row r="691">
          <cell r="A691" t="str">
            <v>80050</v>
          </cell>
          <cell r="B691" t="str">
            <v>DECATUR PUBLIC SCHOOLS</v>
          </cell>
          <cell r="C691">
            <v>716646</v>
          </cell>
          <cell r="D691">
            <v>17690</v>
          </cell>
          <cell r="E691">
            <v>20979.48</v>
          </cell>
          <cell r="F691">
            <v>2384.83</v>
          </cell>
          <cell r="G691">
            <v>23364.31</v>
          </cell>
        </row>
        <row r="692">
          <cell r="A692" t="str">
            <v>80090</v>
          </cell>
          <cell r="B692" t="str">
            <v>BLOOMINGDALE PUBLIC SCHOOL DISTRICT</v>
          </cell>
          <cell r="C692">
            <v>1259383</v>
          </cell>
          <cell r="D692">
            <v>23719</v>
          </cell>
          <cell r="E692">
            <v>45485.7</v>
          </cell>
          <cell r="F692">
            <v>10141.86</v>
          </cell>
          <cell r="G692">
            <v>55627.56</v>
          </cell>
        </row>
        <row r="693">
          <cell r="A693" t="str">
            <v>80110</v>
          </cell>
          <cell r="B693" t="str">
            <v>GOBLES PUBLIC SCHOOL DISTRICT</v>
          </cell>
          <cell r="C693">
            <v>549880</v>
          </cell>
          <cell r="D693">
            <v>30746</v>
          </cell>
          <cell r="E693">
            <v>14157.62</v>
          </cell>
          <cell r="F693">
            <v>7429.58</v>
          </cell>
          <cell r="G693">
            <v>21587.200000000001</v>
          </cell>
        </row>
        <row r="694">
          <cell r="A694" t="str">
            <v>80120</v>
          </cell>
          <cell r="B694" t="str">
            <v>HARTFORD PUBLIC SCHOOL DISTRICT</v>
          </cell>
          <cell r="C694">
            <v>870983</v>
          </cell>
          <cell r="D694">
            <v>46263</v>
          </cell>
          <cell r="E694">
            <v>26912.1</v>
          </cell>
          <cell r="F694">
            <v>9157.51</v>
          </cell>
          <cell r="G694">
            <v>36069.61</v>
          </cell>
        </row>
        <row r="695">
          <cell r="A695" t="str">
            <v>80130</v>
          </cell>
          <cell r="B695" t="str">
            <v>LAWRENCE PUBLIC SCHOOL DISTRICT</v>
          </cell>
          <cell r="C695">
            <v>459536</v>
          </cell>
          <cell r="D695">
            <v>0</v>
          </cell>
          <cell r="E695">
            <v>14324.7</v>
          </cell>
          <cell r="F695">
            <v>325.81</v>
          </cell>
          <cell r="G695">
            <v>14324.7</v>
          </cell>
        </row>
        <row r="696">
          <cell r="A696" t="str">
            <v>80140</v>
          </cell>
          <cell r="B696" t="str">
            <v>LAWTON COMMUNITY SCHOOL DISTRICT</v>
          </cell>
          <cell r="C696">
            <v>591903</v>
          </cell>
          <cell r="D696">
            <v>38368</v>
          </cell>
          <cell r="E696">
            <v>36060.67</v>
          </cell>
          <cell r="F696">
            <v>6529.22</v>
          </cell>
          <cell r="G696">
            <v>42589.89</v>
          </cell>
        </row>
        <row r="697">
          <cell r="A697" t="str">
            <v>80150</v>
          </cell>
          <cell r="B697" t="str">
            <v>MATTAWAN CONSOLIDATED SCHOOL DISTRICT</v>
          </cell>
          <cell r="C697">
            <v>1213183</v>
          </cell>
          <cell r="D697">
            <v>106087</v>
          </cell>
          <cell r="E697">
            <v>30728.6</v>
          </cell>
          <cell r="F697">
            <v>9375.0400000000009</v>
          </cell>
          <cell r="G697">
            <v>40103.64</v>
          </cell>
        </row>
        <row r="698">
          <cell r="A698" t="str">
            <v>80160</v>
          </cell>
          <cell r="B698" t="str">
            <v>PAW PAW PUBLIC SCHOOL DISTRICT</v>
          </cell>
          <cell r="C698">
            <v>1772025</v>
          </cell>
          <cell r="D698">
            <v>64624</v>
          </cell>
          <cell r="E698">
            <v>49895.02</v>
          </cell>
          <cell r="F698">
            <v>18245.419999999998</v>
          </cell>
          <cell r="G698">
            <v>68140.44</v>
          </cell>
        </row>
        <row r="699">
          <cell r="A699" t="str">
            <v>80240</v>
          </cell>
          <cell r="B699" t="str">
            <v>BANGOR TWP SCHOOL DISTRICT #8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81000</v>
          </cell>
          <cell r="B700" t="str">
            <v>WASHTENAW I.S.D.</v>
          </cell>
          <cell r="C700">
            <v>11228499</v>
          </cell>
          <cell r="D700">
            <v>0</v>
          </cell>
          <cell r="E700">
            <v>518456.71</v>
          </cell>
          <cell r="F700">
            <v>0</v>
          </cell>
          <cell r="G700">
            <v>518456.71</v>
          </cell>
        </row>
        <row r="701">
          <cell r="A701" t="str">
            <v>81010</v>
          </cell>
          <cell r="B701" t="str">
            <v>ANN ARBOR PUBLIC SCHOOLS</v>
          </cell>
          <cell r="C701">
            <v>26543778</v>
          </cell>
          <cell r="D701">
            <v>1308677</v>
          </cell>
          <cell r="E701">
            <v>808373.45</v>
          </cell>
          <cell r="F701">
            <v>135389.31</v>
          </cell>
          <cell r="G701">
            <v>943762.76</v>
          </cell>
        </row>
        <row r="702">
          <cell r="A702" t="str">
            <v>81020</v>
          </cell>
          <cell r="B702" t="str">
            <v>YPSILANTI SCHOOL DISTRICT</v>
          </cell>
          <cell r="C702">
            <v>11822427</v>
          </cell>
          <cell r="D702">
            <v>743519</v>
          </cell>
          <cell r="E702">
            <v>507017.6</v>
          </cell>
          <cell r="F702">
            <v>69412.160000000003</v>
          </cell>
          <cell r="G702">
            <v>576429.76</v>
          </cell>
        </row>
        <row r="703">
          <cell r="A703" t="str">
            <v>81040</v>
          </cell>
          <cell r="B703" t="str">
            <v>CHELSEA SCHOOL DISTRICT</v>
          </cell>
          <cell r="C703">
            <v>3788943</v>
          </cell>
          <cell r="D703">
            <v>226616</v>
          </cell>
          <cell r="E703">
            <v>150683.5</v>
          </cell>
          <cell r="F703">
            <v>39480.480000000003</v>
          </cell>
          <cell r="G703">
            <v>190163.98</v>
          </cell>
        </row>
        <row r="704">
          <cell r="A704" t="str">
            <v>81050</v>
          </cell>
          <cell r="B704" t="str">
            <v>DEXTER COMMUNITY SCHOOL DISTRICT</v>
          </cell>
          <cell r="C704">
            <v>5027503</v>
          </cell>
          <cell r="D704">
            <v>378314</v>
          </cell>
          <cell r="E704">
            <v>136408.39000000001</v>
          </cell>
          <cell r="F704">
            <v>31763.26</v>
          </cell>
          <cell r="G704">
            <v>168171.65</v>
          </cell>
        </row>
        <row r="705">
          <cell r="A705" t="str">
            <v>81070</v>
          </cell>
          <cell r="B705" t="str">
            <v>LINCOLN CONSOLIDATED SCHOOL DISTRICT</v>
          </cell>
          <cell r="C705">
            <v>8357683</v>
          </cell>
          <cell r="D705">
            <v>654286</v>
          </cell>
          <cell r="E705">
            <v>214977.08</v>
          </cell>
          <cell r="F705">
            <v>29651.919999999998</v>
          </cell>
          <cell r="G705">
            <v>244629</v>
          </cell>
        </row>
        <row r="706">
          <cell r="A706" t="str">
            <v>81080</v>
          </cell>
          <cell r="B706" t="str">
            <v>MANCHESTER COMMUNITY SCHOOL DISTRICT</v>
          </cell>
          <cell r="C706">
            <v>1353224</v>
          </cell>
          <cell r="D706">
            <v>143586</v>
          </cell>
          <cell r="E706">
            <v>49078.05</v>
          </cell>
          <cell r="F706">
            <v>11530.98</v>
          </cell>
          <cell r="G706">
            <v>60609.03</v>
          </cell>
        </row>
        <row r="707">
          <cell r="A707" t="str">
            <v>81100</v>
          </cell>
          <cell r="B707" t="str">
            <v>MILAN AREA SCHOOLS</v>
          </cell>
          <cell r="C707">
            <v>1983156</v>
          </cell>
          <cell r="D707">
            <v>89844</v>
          </cell>
          <cell r="E707">
            <v>86378.78</v>
          </cell>
          <cell r="F707">
            <v>9021.3799999999992</v>
          </cell>
          <cell r="G707">
            <v>95400.16</v>
          </cell>
        </row>
        <row r="708">
          <cell r="A708" t="str">
            <v>81120</v>
          </cell>
          <cell r="B708" t="str">
            <v>SALINE AREA SCHOOL DISTRICT</v>
          </cell>
          <cell r="C708">
            <v>6065435</v>
          </cell>
          <cell r="D708">
            <v>244987</v>
          </cell>
          <cell r="E708">
            <v>222158.87</v>
          </cell>
          <cell r="F708">
            <v>31598.04</v>
          </cell>
          <cell r="G708">
            <v>253756.91</v>
          </cell>
        </row>
        <row r="709">
          <cell r="A709" t="str">
            <v>81140</v>
          </cell>
          <cell r="B709" t="str">
            <v>WHITMORE LAKE PUBLIC SCHOOL DISTRICT</v>
          </cell>
          <cell r="C709">
            <v>1460001</v>
          </cell>
          <cell r="D709">
            <v>155401</v>
          </cell>
          <cell r="E709">
            <v>51289.75</v>
          </cell>
          <cell r="F709">
            <v>16785.79</v>
          </cell>
          <cell r="G709">
            <v>68075.539999999994</v>
          </cell>
        </row>
        <row r="710">
          <cell r="A710" t="str">
            <v>81150</v>
          </cell>
          <cell r="B710" t="str">
            <v>WILLOW RUN COMMUNITY SCHOOLS</v>
          </cell>
          <cell r="C710">
            <v>4337342</v>
          </cell>
          <cell r="D710">
            <v>299697</v>
          </cell>
          <cell r="E710">
            <v>241824.89</v>
          </cell>
          <cell r="F710">
            <v>45879.64</v>
          </cell>
          <cell r="G710">
            <v>287704.53000000003</v>
          </cell>
        </row>
        <row r="711">
          <cell r="A711" t="str">
            <v>81901</v>
          </cell>
          <cell r="B711" t="str">
            <v>HONEY CREEK COMMUNITY SCHOOL</v>
          </cell>
          <cell r="C711">
            <v>68765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81902</v>
          </cell>
          <cell r="B712" t="str">
            <v>CENTRAL ACADEMY</v>
          </cell>
          <cell r="C712">
            <v>59082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81903</v>
          </cell>
          <cell r="B713" t="str">
            <v>WASHTENAW TECHNICAL MIDDLE COLLEGE</v>
          </cell>
          <cell r="C713">
            <v>61739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81904</v>
          </cell>
          <cell r="B714" t="str">
            <v>ANN ARBOR LEARNING COMMUNITY</v>
          </cell>
          <cell r="C714">
            <v>23555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81905</v>
          </cell>
          <cell r="B715" t="str">
            <v>SOUTH ARBOR CHARTER ACADEMY</v>
          </cell>
          <cell r="C715">
            <v>247234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81906</v>
          </cell>
          <cell r="B716" t="str">
            <v>FORTIS ACADEMY</v>
          </cell>
          <cell r="C716">
            <v>271255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81908</v>
          </cell>
          <cell r="B717" t="str">
            <v>EASTERN WASHTENAW MULTICULTURAL ACADEMY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82000</v>
          </cell>
          <cell r="B718" t="str">
            <v>WAYNE R. E. S. A.</v>
          </cell>
          <cell r="C718">
            <v>2711793</v>
          </cell>
          <cell r="D718">
            <v>0</v>
          </cell>
          <cell r="E718">
            <v>1101906.3799999999</v>
          </cell>
          <cell r="F718">
            <v>2397.9699999999998</v>
          </cell>
          <cell r="G718">
            <v>171754.12</v>
          </cell>
        </row>
        <row r="719">
          <cell r="A719" t="str">
            <v>82010</v>
          </cell>
          <cell r="B719" t="str">
            <v>DETROIT CITY SCHOOL DISTRICT</v>
          </cell>
          <cell r="C719">
            <v>212991865</v>
          </cell>
          <cell r="D719">
            <v>33232914</v>
          </cell>
          <cell r="E719">
            <v>10084578.25</v>
          </cell>
          <cell r="F719">
            <v>5972601.1399999997</v>
          </cell>
          <cell r="G719">
            <v>16057179.390000001</v>
          </cell>
        </row>
        <row r="720">
          <cell r="A720" t="str">
            <v>82020</v>
          </cell>
          <cell r="B720" t="str">
            <v>ALLEN PARK PUBLIC SCHOOLS</v>
          </cell>
          <cell r="C720">
            <v>2841130</v>
          </cell>
          <cell r="D720">
            <v>376311</v>
          </cell>
          <cell r="E720">
            <v>119726.51</v>
          </cell>
          <cell r="F720">
            <v>46806.79</v>
          </cell>
          <cell r="G720">
            <v>166533.29999999999</v>
          </cell>
        </row>
        <row r="721">
          <cell r="A721" t="str">
            <v>82030</v>
          </cell>
          <cell r="B721" t="str">
            <v>DEARBORN CITY SCHOOL DISTRICT</v>
          </cell>
          <cell r="C721">
            <v>23541204</v>
          </cell>
          <cell r="D721">
            <v>3559984</v>
          </cell>
          <cell r="E721">
            <v>782260.08</v>
          </cell>
          <cell r="F721">
            <v>261057.75</v>
          </cell>
          <cell r="G721">
            <v>1043317.83</v>
          </cell>
        </row>
        <row r="722">
          <cell r="A722" t="str">
            <v>82040</v>
          </cell>
          <cell r="B722" t="str">
            <v>DEARBORN HEIGHTS SCHOOL DISTRICT #7</v>
          </cell>
          <cell r="C722">
            <v>1881729</v>
          </cell>
          <cell r="D722">
            <v>0</v>
          </cell>
          <cell r="E722">
            <v>78972.33</v>
          </cell>
          <cell r="F722">
            <v>77589.759999999995</v>
          </cell>
          <cell r="G722">
            <v>78972.33</v>
          </cell>
        </row>
        <row r="723">
          <cell r="A723" t="str">
            <v>82045</v>
          </cell>
          <cell r="B723" t="str">
            <v>MELVINDALE ALLEN PARK SCHOOLS</v>
          </cell>
          <cell r="C723">
            <v>1721877</v>
          </cell>
          <cell r="D723">
            <v>565122</v>
          </cell>
          <cell r="E723">
            <v>87013.91</v>
          </cell>
          <cell r="F723">
            <v>39673.69</v>
          </cell>
          <cell r="G723">
            <v>126687.6</v>
          </cell>
        </row>
        <row r="724">
          <cell r="A724" t="str">
            <v>82050</v>
          </cell>
          <cell r="B724" t="str">
            <v>GARDEN CITY SCHOOL DISTRICT</v>
          </cell>
          <cell r="C724">
            <v>21542391</v>
          </cell>
          <cell r="D724">
            <v>994526</v>
          </cell>
          <cell r="E724">
            <v>879479.13</v>
          </cell>
          <cell r="F724">
            <v>127431.55</v>
          </cell>
          <cell r="G724">
            <v>1006910.68</v>
          </cell>
        </row>
        <row r="725">
          <cell r="A725" t="str">
            <v>82055</v>
          </cell>
          <cell r="B725" t="str">
            <v>GROSSE POINTE PUBLIC SCHOOLS</v>
          </cell>
          <cell r="C725">
            <v>16708618</v>
          </cell>
          <cell r="D725">
            <v>635845</v>
          </cell>
          <cell r="E725">
            <v>388408.91</v>
          </cell>
          <cell r="F725">
            <v>38350.76</v>
          </cell>
          <cell r="G725">
            <v>426759.67</v>
          </cell>
        </row>
        <row r="726">
          <cell r="A726" t="str">
            <v>82060</v>
          </cell>
          <cell r="B726" t="str">
            <v>HAMTRAMCK PUBLIC SCHOOLS</v>
          </cell>
          <cell r="C726">
            <v>2614689</v>
          </cell>
          <cell r="D726">
            <v>402045</v>
          </cell>
          <cell r="E726">
            <v>115393.44</v>
          </cell>
          <cell r="F726">
            <v>31238.44</v>
          </cell>
          <cell r="G726">
            <v>146631.88</v>
          </cell>
        </row>
        <row r="727">
          <cell r="A727" t="str">
            <v>82070</v>
          </cell>
          <cell r="B727" t="str">
            <v>HIGHLAND PARK CITY SCHOOLS</v>
          </cell>
          <cell r="C727">
            <v>3114713</v>
          </cell>
          <cell r="D727">
            <v>892677</v>
          </cell>
          <cell r="E727">
            <v>149320.89000000001</v>
          </cell>
          <cell r="F727">
            <v>102869.31</v>
          </cell>
          <cell r="G727">
            <v>252190.2</v>
          </cell>
        </row>
        <row r="728">
          <cell r="A728" t="str">
            <v>82080</v>
          </cell>
          <cell r="B728" t="str">
            <v>INKSTER CITY SCHOOL DISTRICT</v>
          </cell>
          <cell r="C728">
            <v>1079855</v>
          </cell>
          <cell r="D728">
            <v>472776</v>
          </cell>
          <cell r="E728">
            <v>92073.57</v>
          </cell>
          <cell r="F728">
            <v>51693.51</v>
          </cell>
          <cell r="G728">
            <v>120087.21</v>
          </cell>
        </row>
        <row r="729">
          <cell r="A729" t="str">
            <v>82090</v>
          </cell>
          <cell r="B729" t="str">
            <v>LINCOLN PARK PUBLIC SCHOOLS</v>
          </cell>
          <cell r="C729">
            <v>11270568</v>
          </cell>
          <cell r="D729">
            <v>853619</v>
          </cell>
          <cell r="E729">
            <v>320821.48</v>
          </cell>
          <cell r="F729">
            <v>97950.21</v>
          </cell>
          <cell r="G729">
            <v>418771.69</v>
          </cell>
        </row>
        <row r="730">
          <cell r="A730" t="str">
            <v>82095</v>
          </cell>
          <cell r="B730" t="str">
            <v>LIVONIA PUBLIC SCHOOLS</v>
          </cell>
          <cell r="C730">
            <v>30795319</v>
          </cell>
          <cell r="D730">
            <v>3687761</v>
          </cell>
          <cell r="E730">
            <v>1202192.77</v>
          </cell>
          <cell r="F730">
            <v>217153.08</v>
          </cell>
          <cell r="G730">
            <v>1419345.85</v>
          </cell>
        </row>
        <row r="731">
          <cell r="A731" t="str">
            <v>82100</v>
          </cell>
          <cell r="B731" t="str">
            <v>PLYMOUTH CANTON COMMUNITY SCHOOLS</v>
          </cell>
          <cell r="C731">
            <v>17355810</v>
          </cell>
          <cell r="D731">
            <v>4166741</v>
          </cell>
          <cell r="E731">
            <v>611474.68999999994</v>
          </cell>
          <cell r="F731">
            <v>210557.03</v>
          </cell>
          <cell r="G731">
            <v>822031.72</v>
          </cell>
        </row>
        <row r="732">
          <cell r="A732" t="str">
            <v>82110</v>
          </cell>
          <cell r="B732" t="str">
            <v>REDFORD UNION SCHOOL DISTRICT</v>
          </cell>
          <cell r="C732">
            <v>15704760</v>
          </cell>
          <cell r="D732">
            <v>747589</v>
          </cell>
          <cell r="E732">
            <v>629131.31000000006</v>
          </cell>
          <cell r="F732">
            <v>90939.08</v>
          </cell>
          <cell r="G732">
            <v>720070.39</v>
          </cell>
        </row>
        <row r="733">
          <cell r="A733" t="str">
            <v>82120</v>
          </cell>
          <cell r="B733" t="str">
            <v>RIVER ROUGE CITY SCHOOLS</v>
          </cell>
          <cell r="C733">
            <v>2400728</v>
          </cell>
          <cell r="D733">
            <v>485453</v>
          </cell>
          <cell r="E733">
            <v>95081.14</v>
          </cell>
          <cell r="F733">
            <v>51173.84</v>
          </cell>
          <cell r="G733">
            <v>146254.98000000001</v>
          </cell>
        </row>
        <row r="734">
          <cell r="A734" t="str">
            <v>82130</v>
          </cell>
          <cell r="B734" t="str">
            <v>ROMULUS COMMUNITY SCHOOLS</v>
          </cell>
          <cell r="C734">
            <v>3782590</v>
          </cell>
          <cell r="D734">
            <v>1080088</v>
          </cell>
          <cell r="E734">
            <v>166830.95000000001</v>
          </cell>
          <cell r="F734">
            <v>126561.11</v>
          </cell>
          <cell r="G734">
            <v>293392.06</v>
          </cell>
        </row>
        <row r="735">
          <cell r="A735" t="str">
            <v>82140</v>
          </cell>
          <cell r="B735" t="str">
            <v>SOUTH REDFORD SCHOOL DISTRICT</v>
          </cell>
          <cell r="C735">
            <v>3389043</v>
          </cell>
          <cell r="D735">
            <v>386100</v>
          </cell>
          <cell r="E735">
            <v>143685.82</v>
          </cell>
          <cell r="F735">
            <v>54419.51</v>
          </cell>
          <cell r="G735">
            <v>198105.33</v>
          </cell>
        </row>
        <row r="736">
          <cell r="A736" t="str">
            <v>82150</v>
          </cell>
          <cell r="B736" t="str">
            <v>TAYLOR PUBLIC SCHOOLS</v>
          </cell>
          <cell r="C736">
            <v>12554522</v>
          </cell>
          <cell r="D736">
            <v>2215919</v>
          </cell>
          <cell r="E736">
            <v>593123.21</v>
          </cell>
          <cell r="F736">
            <v>175051.77</v>
          </cell>
          <cell r="G736">
            <v>768174.98</v>
          </cell>
        </row>
        <row r="737">
          <cell r="A737" t="str">
            <v>82155</v>
          </cell>
          <cell r="B737" t="str">
            <v>TRENTON PUBLIC SCHOOLS</v>
          </cell>
          <cell r="C737">
            <v>6142085</v>
          </cell>
          <cell r="D737">
            <v>308441</v>
          </cell>
          <cell r="E737">
            <v>241070.62</v>
          </cell>
          <cell r="F737">
            <v>50096.71</v>
          </cell>
          <cell r="G737">
            <v>291167.33</v>
          </cell>
        </row>
        <row r="738">
          <cell r="A738" t="str">
            <v>82160</v>
          </cell>
          <cell r="B738" t="str">
            <v>WAYNE-WESTLAND COMMUNITY SCHOOL DISTRICT</v>
          </cell>
          <cell r="C738">
            <v>24960147</v>
          </cell>
          <cell r="D738">
            <v>4030143</v>
          </cell>
          <cell r="E738">
            <v>1020972.33</v>
          </cell>
          <cell r="F738">
            <v>212837.14</v>
          </cell>
          <cell r="G738">
            <v>1233809.47</v>
          </cell>
        </row>
        <row r="739">
          <cell r="A739" t="str">
            <v>82170</v>
          </cell>
          <cell r="B739" t="str">
            <v>WYANDOTTE CITY SCHOOL DISTRICT</v>
          </cell>
          <cell r="C739">
            <v>19840624</v>
          </cell>
          <cell r="D739">
            <v>365751</v>
          </cell>
          <cell r="E739">
            <v>645122.89</v>
          </cell>
          <cell r="F739">
            <v>48184.85</v>
          </cell>
          <cell r="G739">
            <v>693307.74</v>
          </cell>
        </row>
        <row r="740">
          <cell r="A740" t="str">
            <v>82180</v>
          </cell>
          <cell r="B740" t="str">
            <v>FLAT ROCK COMMUNITY SCHOOLS</v>
          </cell>
          <cell r="C740">
            <v>1400251</v>
          </cell>
          <cell r="D740">
            <v>215734</v>
          </cell>
          <cell r="E740">
            <v>70755.429999999993</v>
          </cell>
          <cell r="F740">
            <v>29458.080000000002</v>
          </cell>
          <cell r="G740">
            <v>100213.51</v>
          </cell>
        </row>
        <row r="741">
          <cell r="A741" t="str">
            <v>82230</v>
          </cell>
          <cell r="B741" t="str">
            <v>CRESTWOOD SCHOOL DISTRICT</v>
          </cell>
          <cell r="C741">
            <v>2795557</v>
          </cell>
          <cell r="D741">
            <v>363414</v>
          </cell>
          <cell r="E741">
            <v>120369.37</v>
          </cell>
          <cell r="F741">
            <v>28207.29</v>
          </cell>
          <cell r="G741">
            <v>148576.66</v>
          </cell>
        </row>
        <row r="742">
          <cell r="A742" t="str">
            <v>82240</v>
          </cell>
          <cell r="B742" t="str">
            <v>WESTWOOD COMMUNITY SCHOOLS</v>
          </cell>
          <cell r="C742">
            <v>3018329</v>
          </cell>
          <cell r="D742">
            <v>511073</v>
          </cell>
          <cell r="E742">
            <v>131683.51999999999</v>
          </cell>
          <cell r="F742">
            <v>61311.97</v>
          </cell>
          <cell r="G742">
            <v>192995.49</v>
          </cell>
        </row>
        <row r="743">
          <cell r="A743" t="str">
            <v>82250</v>
          </cell>
          <cell r="B743" t="str">
            <v>ECORSE PUBLIC SCHOOL DISTRICT</v>
          </cell>
          <cell r="C743">
            <v>909636</v>
          </cell>
          <cell r="D743">
            <v>362967</v>
          </cell>
          <cell r="E743">
            <v>46226.35</v>
          </cell>
          <cell r="F743">
            <v>55434.86</v>
          </cell>
          <cell r="G743">
            <v>101661.21</v>
          </cell>
        </row>
        <row r="744">
          <cell r="A744" t="str">
            <v>82290</v>
          </cell>
          <cell r="B744" t="str">
            <v>GIBRALTAR SCHOOL DISTRICT</v>
          </cell>
          <cell r="C744">
            <v>1884029</v>
          </cell>
          <cell r="D744">
            <v>425156</v>
          </cell>
          <cell r="E744">
            <v>120226.55</v>
          </cell>
          <cell r="F744">
            <v>65136.02</v>
          </cell>
          <cell r="G744">
            <v>184462.88</v>
          </cell>
        </row>
        <row r="745">
          <cell r="A745" t="str">
            <v>82300</v>
          </cell>
          <cell r="B745" t="str">
            <v>GROSSE ILE TOWNSHIP SCHOOLS</v>
          </cell>
          <cell r="C745">
            <v>1209246</v>
          </cell>
          <cell r="D745">
            <v>241773</v>
          </cell>
          <cell r="E745">
            <v>58977.72</v>
          </cell>
          <cell r="F745">
            <v>28514.98</v>
          </cell>
          <cell r="G745">
            <v>87492.7</v>
          </cell>
        </row>
        <row r="746">
          <cell r="A746" t="str">
            <v>82320</v>
          </cell>
          <cell r="B746" t="str">
            <v>HARPER WOODS SCHOOL DISTRICT</v>
          </cell>
          <cell r="C746">
            <v>930004</v>
          </cell>
          <cell r="D746">
            <v>183215</v>
          </cell>
          <cell r="E746">
            <v>33966.400000000001</v>
          </cell>
          <cell r="F746">
            <v>12868.89</v>
          </cell>
          <cell r="G746">
            <v>46835.29</v>
          </cell>
        </row>
        <row r="747">
          <cell r="A747" t="str">
            <v>82340</v>
          </cell>
          <cell r="B747" t="str">
            <v>HURON SCHOOL DISTRICT</v>
          </cell>
          <cell r="C747">
            <v>2157278</v>
          </cell>
          <cell r="D747">
            <v>678231</v>
          </cell>
          <cell r="E747">
            <v>109239.72</v>
          </cell>
          <cell r="F747">
            <v>37901.67</v>
          </cell>
          <cell r="G747">
            <v>147141.39000000001</v>
          </cell>
        </row>
        <row r="748">
          <cell r="A748" t="str">
            <v>82365</v>
          </cell>
          <cell r="B748" t="str">
            <v>WOODHAVEN PUBLIC SCHOOLS</v>
          </cell>
          <cell r="C748">
            <v>8010097</v>
          </cell>
          <cell r="D748">
            <v>689793</v>
          </cell>
          <cell r="E748">
            <v>300158.11</v>
          </cell>
          <cell r="F748">
            <v>72173.539999999994</v>
          </cell>
          <cell r="G748">
            <v>372331.65</v>
          </cell>
        </row>
        <row r="749">
          <cell r="A749" t="str">
            <v>82390</v>
          </cell>
          <cell r="B749" t="str">
            <v>NORTHVILLE PUBLIC SCHOOLS</v>
          </cell>
          <cell r="C749">
            <v>18481625</v>
          </cell>
          <cell r="D749">
            <v>709330</v>
          </cell>
          <cell r="E749">
            <v>631272.63</v>
          </cell>
          <cell r="F749">
            <v>53425.85</v>
          </cell>
          <cell r="G749">
            <v>684698.48</v>
          </cell>
        </row>
        <row r="750">
          <cell r="A750" t="str">
            <v>82400</v>
          </cell>
          <cell r="B750" t="str">
            <v>RIVERVIEW COMMUNITY SCHOOL DISTRICT</v>
          </cell>
          <cell r="C750">
            <v>1718756</v>
          </cell>
          <cell r="D750">
            <v>190508</v>
          </cell>
          <cell r="E750">
            <v>77095.679999999993</v>
          </cell>
          <cell r="F750">
            <v>40009.599999999999</v>
          </cell>
          <cell r="G750">
            <v>117105.28</v>
          </cell>
        </row>
        <row r="751">
          <cell r="A751" t="str">
            <v>82405</v>
          </cell>
          <cell r="B751" t="str">
            <v>SOUTHGATE COMMUNITY SCHOOL DISTRICT</v>
          </cell>
          <cell r="C751">
            <v>10593113</v>
          </cell>
          <cell r="D751">
            <v>585107</v>
          </cell>
          <cell r="E751">
            <v>152308.26</v>
          </cell>
          <cell r="F751">
            <v>99180.08</v>
          </cell>
          <cell r="G751">
            <v>251488.34</v>
          </cell>
        </row>
        <row r="752">
          <cell r="A752" t="str">
            <v>82430</v>
          </cell>
          <cell r="B752" t="str">
            <v>VAN BUREN PUBLIC SCHOOLS</v>
          </cell>
          <cell r="C752">
            <v>6574575</v>
          </cell>
          <cell r="D752">
            <v>2282633</v>
          </cell>
          <cell r="E752">
            <v>251185.07</v>
          </cell>
          <cell r="F752">
            <v>212622.35</v>
          </cell>
          <cell r="G752">
            <v>463807.42</v>
          </cell>
        </row>
        <row r="753">
          <cell r="A753" t="str">
            <v>82902</v>
          </cell>
          <cell r="B753" t="str">
            <v>CASA RICHARD ACADEMY</v>
          </cell>
          <cell r="C753">
            <v>53102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82903</v>
          </cell>
          <cell r="B754" t="str">
            <v>AISHA SHULE / W.E.B. DUBOIS PREP SCHOOL</v>
          </cell>
          <cell r="C754">
            <v>41515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82904</v>
          </cell>
          <cell r="B755" t="str">
            <v>PLYMOUTH EDUCATIONAL CENTER</v>
          </cell>
          <cell r="C755">
            <v>156640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82905</v>
          </cell>
          <cell r="B756" t="str">
            <v>NATAKI TALIBAH SCHOOLHOUSE OF DETROIT</v>
          </cell>
          <cell r="C756">
            <v>45175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82907</v>
          </cell>
          <cell r="B757" t="str">
            <v>MICHIGAN TECHNICAL ACADEMY</v>
          </cell>
          <cell r="C757">
            <v>203088</v>
          </cell>
          <cell r="D757">
            <v>0</v>
          </cell>
          <cell r="E757">
            <v>2109.7199999999998</v>
          </cell>
          <cell r="F757">
            <v>0</v>
          </cell>
          <cell r="G757">
            <v>2109.7199999999998</v>
          </cell>
        </row>
        <row r="758">
          <cell r="A758" t="str">
            <v>82908</v>
          </cell>
          <cell r="B758" t="str">
            <v>THOMAS-GIST ACADEMY NORTH</v>
          </cell>
          <cell r="C758">
            <v>223017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82909</v>
          </cell>
          <cell r="B759" t="str">
            <v>ACADEMY OF DETROIT WEST</v>
          </cell>
          <cell r="C759">
            <v>104864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82910</v>
          </cell>
          <cell r="B760" t="str">
            <v>MARTIN LUTHER KING JR. EDUCATION CENTER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82911</v>
          </cell>
          <cell r="B761" t="str">
            <v>GAUDIOR ACADEMY</v>
          </cell>
          <cell r="C761">
            <v>2215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82912</v>
          </cell>
          <cell r="B762" t="str">
            <v>ACADEMY OF WESTLAND</v>
          </cell>
          <cell r="C762">
            <v>48904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82913</v>
          </cell>
          <cell r="B763" t="str">
            <v>WOODWARD ACADEMY</v>
          </cell>
          <cell r="C763">
            <v>286123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82914</v>
          </cell>
          <cell r="B764" t="str">
            <v>COLIN POWELL ACADEMY</v>
          </cell>
          <cell r="C764">
            <v>168637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82915</v>
          </cell>
          <cell r="B765" t="str">
            <v>DETROIT SCHOOL OF INDUSTRIAL ARTS</v>
          </cell>
          <cell r="C765">
            <v>23079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82916</v>
          </cell>
          <cell r="B766" t="str">
            <v>SUMMIT ACADEMY</v>
          </cell>
          <cell r="C766">
            <v>272175</v>
          </cell>
          <cell r="D766">
            <v>0</v>
          </cell>
          <cell r="E766">
            <v>1791.65</v>
          </cell>
          <cell r="F766">
            <v>0</v>
          </cell>
          <cell r="G766">
            <v>1791.65</v>
          </cell>
        </row>
        <row r="767">
          <cell r="A767" t="str">
            <v>82917</v>
          </cell>
          <cell r="B767" t="str">
            <v>MICHIGAN HEALTH ACADEMY</v>
          </cell>
          <cell r="C767">
            <v>41458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82918</v>
          </cell>
          <cell r="B768" t="str">
            <v>CESAR CHAVEZ ACADEMY</v>
          </cell>
          <cell r="C768">
            <v>855907</v>
          </cell>
          <cell r="D768">
            <v>0</v>
          </cell>
          <cell r="E768">
            <v>326.88</v>
          </cell>
          <cell r="F768">
            <v>0</v>
          </cell>
          <cell r="G768">
            <v>326.88</v>
          </cell>
        </row>
        <row r="769">
          <cell r="A769" t="str">
            <v>82919</v>
          </cell>
          <cell r="B769" t="str">
            <v>COMMONWEALTH COMMUNITY DEVELOPMENT ACADE</v>
          </cell>
          <cell r="C769">
            <v>102033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82921</v>
          </cell>
          <cell r="B770" t="str">
            <v>ACADEMY OF  BUSINESS AND TECHNOLOGY</v>
          </cell>
          <cell r="C770">
            <v>512473</v>
          </cell>
          <cell r="D770">
            <v>4424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82922</v>
          </cell>
          <cell r="B771" t="str">
            <v>NSOROMA INSTITUTE</v>
          </cell>
          <cell r="C771">
            <v>99295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82923</v>
          </cell>
          <cell r="B772" t="str">
            <v>CHANDLER ACADEMY</v>
          </cell>
          <cell r="C772">
            <v>58595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82924</v>
          </cell>
          <cell r="B773" t="str">
            <v>MARVIN L WINANS ACADEMY OF PERFORMING AR</v>
          </cell>
          <cell r="C773">
            <v>85158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82925</v>
          </cell>
          <cell r="B774" t="str">
            <v>DETROIT COMMUNITY HIGH SCHOOL</v>
          </cell>
          <cell r="C774">
            <v>166903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82926</v>
          </cell>
          <cell r="B775" t="str">
            <v>HENRY FORD ACADEMY OF MANUFACTURING, ART</v>
          </cell>
          <cell r="C775">
            <v>79930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82927</v>
          </cell>
          <cell r="B776" t="str">
            <v>HEART ACADEMY</v>
          </cell>
          <cell r="C776">
            <v>48577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82928</v>
          </cell>
          <cell r="B777" t="str">
            <v>DEARBORN ACADEMY</v>
          </cell>
          <cell r="C777">
            <v>313761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82929</v>
          </cell>
          <cell r="B778" t="str">
            <v>DETROIT ACADEMY OF ARTS AND SCIENCE</v>
          </cell>
          <cell r="C778">
            <v>281603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82930</v>
          </cell>
          <cell r="B779" t="str">
            <v>DOVE ADADEMY OF DETROIT</v>
          </cell>
          <cell r="C779">
            <v>50782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82933</v>
          </cell>
          <cell r="B780" t="str">
            <v>TIMBUKTU ACADEMY OF SCIENCE AND TECH</v>
          </cell>
          <cell r="C780">
            <v>16974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82934</v>
          </cell>
          <cell r="B781" t="str">
            <v>BENJAMIN CARSON ACADEMY</v>
          </cell>
          <cell r="C781">
            <v>73477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82936</v>
          </cell>
          <cell r="B782" t="str">
            <v>CHARLOTTE FORTEN ACADEMY</v>
          </cell>
          <cell r="C782">
            <v>224478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>82937</v>
          </cell>
          <cell r="B783" t="str">
            <v>GEORGE CROCKETT ACADEMY</v>
          </cell>
          <cell r="C783">
            <v>231073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82938</v>
          </cell>
          <cell r="B784" t="str">
            <v>SUMMIT ACADEMY NORTH</v>
          </cell>
          <cell r="C784">
            <v>433570</v>
          </cell>
          <cell r="D784">
            <v>1600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82939</v>
          </cell>
          <cell r="B785" t="str">
            <v>PIERRE TOUSSAINT ACADEMY</v>
          </cell>
          <cell r="C785">
            <v>145581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82940</v>
          </cell>
          <cell r="B786" t="str">
            <v>VOYAGEUR ACADEMY</v>
          </cell>
          <cell r="C786">
            <v>315866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82941</v>
          </cell>
          <cell r="B787" t="str">
            <v>STAR INTERNATIONAL ACADEMY</v>
          </cell>
          <cell r="C787">
            <v>274016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82942</v>
          </cell>
          <cell r="B788" t="str">
            <v>HOPE ACADEMY</v>
          </cell>
          <cell r="C788">
            <v>192338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82943</v>
          </cell>
          <cell r="B789" t="str">
            <v>WESTON TECHNICAL ACADEMY</v>
          </cell>
          <cell r="C789">
            <v>118535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82945</v>
          </cell>
          <cell r="B790" t="str">
            <v>DETROIT EDISON PUBLIC SCHOOL ACADEMY</v>
          </cell>
          <cell r="C790">
            <v>125605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82947</v>
          </cell>
          <cell r="B791" t="str">
            <v>DAVID ELLIS ACADEMY</v>
          </cell>
          <cell r="C791">
            <v>23752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82948</v>
          </cell>
          <cell r="B792" t="str">
            <v>ROSS HILL ACADEMY</v>
          </cell>
          <cell r="C792">
            <v>68579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>82949</v>
          </cell>
          <cell r="B793" t="str">
            <v>CENTER FOR LITERACY AND CREATIVITY</v>
          </cell>
          <cell r="C793">
            <v>132275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82950</v>
          </cell>
          <cell r="B794" t="str">
            <v>UNIVERSAL ACADEMY</v>
          </cell>
          <cell r="C794">
            <v>183819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82953</v>
          </cell>
          <cell r="B795" t="str">
            <v>YMCA  SERVICE LEARNING ACADEMY</v>
          </cell>
          <cell r="C795">
            <v>308702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82955</v>
          </cell>
          <cell r="B796" t="str">
            <v>ALLEN ACADEMY</v>
          </cell>
          <cell r="C796">
            <v>284829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82956</v>
          </cell>
          <cell r="B797" t="str">
            <v>OLD REDFORD ACADEMY</v>
          </cell>
          <cell r="C797">
            <v>266242</v>
          </cell>
          <cell r="D797">
            <v>1680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82957</v>
          </cell>
          <cell r="B798" t="str">
            <v>HOPE OF DETROIT ACADEMY</v>
          </cell>
          <cell r="C798">
            <v>321818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82958</v>
          </cell>
          <cell r="B799" t="str">
            <v>JOY PREPARATORY ACADEMY</v>
          </cell>
          <cell r="C799">
            <v>282470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82959</v>
          </cell>
          <cell r="B800" t="str">
            <v>WEST VILLAGE ACADEMY</v>
          </cell>
          <cell r="C800">
            <v>240635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82960</v>
          </cell>
          <cell r="B801" t="str">
            <v>CHERRY HILL SCHOOL OF PERFORMING ARTS</v>
          </cell>
          <cell r="C801">
            <v>288823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82961</v>
          </cell>
          <cell r="B802" t="str">
            <v>ACADEMY OF INKSTER</v>
          </cell>
          <cell r="C802">
            <v>25693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82962</v>
          </cell>
          <cell r="B803" t="str">
            <v>NEW BEGINNINGS ACADEMY</v>
          </cell>
          <cell r="C803">
            <v>23808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82963</v>
          </cell>
          <cell r="B804" t="str">
            <v>GEORGE WASHINGTON CARVER ACADEMY</v>
          </cell>
          <cell r="C804">
            <v>271846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>82964</v>
          </cell>
          <cell r="B805" t="str">
            <v>MARILYN F. LUNDY ACADEMY</v>
          </cell>
          <cell r="C805">
            <v>65505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82965</v>
          </cell>
          <cell r="B806" t="str">
            <v>UNIVERSITY PREPATORY ACADEMY</v>
          </cell>
          <cell r="C806">
            <v>146156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82967</v>
          </cell>
          <cell r="B807" t="str">
            <v>METRO CHARTER ACADEMY</v>
          </cell>
          <cell r="C807">
            <v>241218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82968</v>
          </cell>
          <cell r="B808" t="str">
            <v>CANTON CHARTER ACADEMY</v>
          </cell>
          <cell r="C808">
            <v>203421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82969</v>
          </cell>
          <cell r="B809" t="str">
            <v>CREATIVE MONTESSORI ACADEMY</v>
          </cell>
          <cell r="C809">
            <v>103351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82970</v>
          </cell>
          <cell r="B810" t="str">
            <v>WARRENDALE CHARTER ACADEMY</v>
          </cell>
          <cell r="C810">
            <v>157448</v>
          </cell>
          <cell r="D810">
            <v>3076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82971</v>
          </cell>
          <cell r="B811" t="str">
            <v>BLANCHE KELSO BRUCE ACADEMY</v>
          </cell>
          <cell r="C811">
            <v>178724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82973</v>
          </cell>
          <cell r="B812" t="str">
            <v>TRILLIUM  ACADEMY</v>
          </cell>
          <cell r="C812">
            <v>188894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82974</v>
          </cell>
          <cell r="B813" t="str">
            <v>DETROIT MERIT CHARTER ACADEMY</v>
          </cell>
          <cell r="C813">
            <v>208868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82975</v>
          </cell>
          <cell r="B814" t="str">
            <v>RIVERSIDE ACADEMY</v>
          </cell>
          <cell r="C814">
            <v>116818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82976</v>
          </cell>
          <cell r="B815" t="str">
            <v>KEYSTONE ACADEMY</v>
          </cell>
          <cell r="C815">
            <v>157230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82977</v>
          </cell>
          <cell r="B816" t="str">
            <v>HAMTRAMCK ACADEMY</v>
          </cell>
          <cell r="C816">
            <v>139612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82978</v>
          </cell>
          <cell r="B817" t="str">
            <v>LIFE SKILLS CNTR OF METROPOLITAN DETROIT</v>
          </cell>
          <cell r="C817">
            <v>278492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82979</v>
          </cell>
          <cell r="B818" t="str">
            <v>DETROIT ENTERPRISE ACADEMY</v>
          </cell>
          <cell r="C818">
            <v>203173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82980</v>
          </cell>
          <cell r="B819" t="str">
            <v>BUSINESS ENTREPRENEURSHIP, SCI. &amp; TECH.</v>
          </cell>
          <cell r="C819">
            <v>94340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82981</v>
          </cell>
          <cell r="B820" t="str">
            <v>AMERICAN MONTESSORI ACADEMY</v>
          </cell>
          <cell r="C820">
            <v>20356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82982</v>
          </cell>
          <cell r="B821" t="str">
            <v>UNIVERSAL LEARNING ACADEMY</v>
          </cell>
          <cell r="C821">
            <v>33207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82983</v>
          </cell>
          <cell r="B822" t="str">
            <v>BRIDGE ACADEMY</v>
          </cell>
          <cell r="C822">
            <v>41978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82984</v>
          </cell>
          <cell r="B823" t="str">
            <v>DR. CHARLES DREW ACADEMY</v>
          </cell>
          <cell r="C823">
            <v>44963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82985</v>
          </cell>
          <cell r="B824" t="str">
            <v>DETROIT PREMIER ACADEMY</v>
          </cell>
          <cell r="C824">
            <v>287485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82986</v>
          </cell>
          <cell r="B825" t="str">
            <v>HANLEY INTERNATIONAL ACADEMY</v>
          </cell>
          <cell r="C825">
            <v>113400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82987</v>
          </cell>
          <cell r="B826" t="str">
            <v>FRONTIER INTERNATIONAL ACADEMY</v>
          </cell>
          <cell r="C826">
            <v>59110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82988</v>
          </cell>
          <cell r="B827" t="str">
            <v>DISCOVERY ARTS &amp; TECHNOLOGY PSA</v>
          </cell>
          <cell r="C827">
            <v>30457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82989</v>
          </cell>
          <cell r="B828" t="str">
            <v>COVENANT HOUSE LIFE SKILLS CENTER - WEST</v>
          </cell>
          <cell r="C828">
            <v>59426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82990</v>
          </cell>
          <cell r="B829" t="str">
            <v>COVENANT HOUSE LIFE SKILLS CENTER - EAST</v>
          </cell>
          <cell r="C829">
            <v>84178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82991</v>
          </cell>
          <cell r="B830" t="str">
            <v>LIFE SKILLS CENTER CENTRAL</v>
          </cell>
          <cell r="C830">
            <v>63770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>82992</v>
          </cell>
          <cell r="B831" t="str">
            <v>NORTHPOINTE ACADEMY</v>
          </cell>
          <cell r="C831">
            <v>43470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83000</v>
          </cell>
          <cell r="B832" t="str">
            <v>WEXFORD MISSAUKEE I.S.D.</v>
          </cell>
          <cell r="C832">
            <v>4421113</v>
          </cell>
          <cell r="D832">
            <v>551337</v>
          </cell>
          <cell r="E832">
            <v>202112.4</v>
          </cell>
          <cell r="F832">
            <v>68159.679999999993</v>
          </cell>
          <cell r="G832">
            <v>270272.08</v>
          </cell>
        </row>
        <row r="833">
          <cell r="A833" t="str">
            <v>83010</v>
          </cell>
          <cell r="B833" t="str">
            <v>CADILLAC AREA PUBLIC SCHOOLS</v>
          </cell>
          <cell r="C833">
            <v>1970020</v>
          </cell>
          <cell r="D833">
            <v>0</v>
          </cell>
          <cell r="E833">
            <v>78822.41</v>
          </cell>
          <cell r="F833">
            <v>0</v>
          </cell>
          <cell r="G833">
            <v>78822.41</v>
          </cell>
        </row>
        <row r="834">
          <cell r="A834" t="str">
            <v>83060</v>
          </cell>
          <cell r="B834" t="str">
            <v>MANTON CONSOLIDATED SCHOOLS</v>
          </cell>
          <cell r="C834">
            <v>547421</v>
          </cell>
          <cell r="D834">
            <v>73750</v>
          </cell>
          <cell r="E834">
            <v>16596.12</v>
          </cell>
          <cell r="F834">
            <v>0</v>
          </cell>
          <cell r="G834">
            <v>16596.12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zoomScaleNormal="100" workbookViewId="0">
      <selection activeCell="B36" sqref="B36"/>
    </sheetView>
  </sheetViews>
  <sheetFormatPr defaultRowHeight="12.75" x14ac:dyDescent="0.2"/>
  <cols>
    <col min="1" max="1" width="32" style="5" customWidth="1"/>
    <col min="2" max="2" width="18.85546875" style="3" customWidth="1"/>
    <col min="3" max="3" width="4.140625" customWidth="1"/>
    <col min="4" max="4" width="43.42578125" style="5" customWidth="1"/>
  </cols>
  <sheetData>
    <row r="1" spans="1:4" x14ac:dyDescent="0.2">
      <c r="A1" s="6" t="s">
        <v>33</v>
      </c>
    </row>
    <row r="2" spans="1:4" x14ac:dyDescent="0.2">
      <c r="A2" s="9" t="s">
        <v>0</v>
      </c>
    </row>
    <row r="3" spans="1:4" x14ac:dyDescent="0.2">
      <c r="A3" s="8" t="s">
        <v>27</v>
      </c>
      <c r="B3" s="16">
        <v>0</v>
      </c>
      <c r="C3" t="s">
        <v>39</v>
      </c>
      <c r="D3" s="5" t="s">
        <v>94</v>
      </c>
    </row>
    <row r="4" spans="1:4" x14ac:dyDescent="0.2">
      <c r="A4" s="8" t="s">
        <v>28</v>
      </c>
      <c r="B4" s="16">
        <v>0</v>
      </c>
      <c r="C4" t="s">
        <v>40</v>
      </c>
      <c r="D4" s="5" t="s">
        <v>95</v>
      </c>
    </row>
    <row r="5" spans="1:4" x14ac:dyDescent="0.2">
      <c r="A5" s="8" t="s">
        <v>18</v>
      </c>
      <c r="B5" s="11">
        <f>(0.25*B3)+ (0.75*B4)</f>
        <v>0</v>
      </c>
      <c r="C5" t="s">
        <v>41</v>
      </c>
      <c r="D5" s="5" t="s">
        <v>53</v>
      </c>
    </row>
    <row r="6" spans="1:4" x14ac:dyDescent="0.2">
      <c r="A6" s="8" t="s">
        <v>29</v>
      </c>
      <c r="B6" s="16">
        <v>0</v>
      </c>
      <c r="C6" t="s">
        <v>42</v>
      </c>
      <c r="D6" s="5" t="s">
        <v>96</v>
      </c>
    </row>
    <row r="7" spans="1:4" x14ac:dyDescent="0.2">
      <c r="A7" s="8" t="s">
        <v>30</v>
      </c>
      <c r="B7" s="16">
        <v>0</v>
      </c>
      <c r="C7" t="s">
        <v>43</v>
      </c>
      <c r="D7" s="5" t="s">
        <v>97</v>
      </c>
    </row>
    <row r="8" spans="1:4" x14ac:dyDescent="0.2">
      <c r="A8" s="8" t="s">
        <v>19</v>
      </c>
      <c r="B8" s="11">
        <v>0</v>
      </c>
      <c r="C8" t="s">
        <v>44</v>
      </c>
      <c r="D8" s="5" t="s">
        <v>45</v>
      </c>
    </row>
    <row r="9" spans="1:4" x14ac:dyDescent="0.2">
      <c r="A9" s="5" t="s">
        <v>7</v>
      </c>
      <c r="B9" s="11">
        <f>B5+B8</f>
        <v>0</v>
      </c>
      <c r="C9" t="s">
        <v>34</v>
      </c>
      <c r="D9" s="5" t="s">
        <v>46</v>
      </c>
    </row>
    <row r="10" spans="1:4" ht="18" customHeight="1" x14ac:dyDescent="0.2">
      <c r="A10" s="9" t="s">
        <v>1</v>
      </c>
    </row>
    <row r="11" spans="1:4" ht="25.5" x14ac:dyDescent="0.2">
      <c r="A11" s="5" t="s">
        <v>2</v>
      </c>
      <c r="B11" s="17">
        <v>0</v>
      </c>
      <c r="C11" t="s">
        <v>47</v>
      </c>
      <c r="D11" s="5" t="s">
        <v>37</v>
      </c>
    </row>
    <row r="12" spans="1:4" ht="25.5" x14ac:dyDescent="0.2">
      <c r="A12" s="5" t="s">
        <v>3</v>
      </c>
      <c r="B12" s="17">
        <v>0</v>
      </c>
      <c r="C12" t="s">
        <v>48</v>
      </c>
      <c r="D12" s="5" t="s">
        <v>38</v>
      </c>
    </row>
    <row r="13" spans="1:4" x14ac:dyDescent="0.2">
      <c r="A13" s="5" t="s">
        <v>110</v>
      </c>
      <c r="B13" s="18"/>
      <c r="C13" t="s">
        <v>50</v>
      </c>
      <c r="D13" s="5" t="s">
        <v>111</v>
      </c>
    </row>
    <row r="14" spans="1:4" x14ac:dyDescent="0.2">
      <c r="A14" s="5" t="s">
        <v>36</v>
      </c>
      <c r="B14" s="22">
        <f>B12*B13</f>
        <v>0</v>
      </c>
      <c r="C14" t="s">
        <v>49</v>
      </c>
    </row>
    <row r="15" spans="1:4" ht="12" customHeight="1" x14ac:dyDescent="0.2">
      <c r="A15" s="9" t="s">
        <v>20</v>
      </c>
      <c r="B15" s="4"/>
    </row>
    <row r="16" spans="1:4" x14ac:dyDescent="0.2">
      <c r="A16" s="5" t="s">
        <v>31</v>
      </c>
      <c r="B16" s="17">
        <v>0</v>
      </c>
      <c r="C16" t="s">
        <v>51</v>
      </c>
    </row>
    <row r="17" spans="1:4" x14ac:dyDescent="0.2">
      <c r="A17" s="5" t="s">
        <v>32</v>
      </c>
      <c r="B17" s="19">
        <v>8433</v>
      </c>
      <c r="C17" t="s">
        <v>52</v>
      </c>
    </row>
    <row r="18" spans="1:4" ht="25.5" x14ac:dyDescent="0.2">
      <c r="A18" s="5" t="s">
        <v>54</v>
      </c>
      <c r="B18" s="23" t="e">
        <f>ROUND((B16)-((B12*B13)/B5),2)</f>
        <v>#DIV/0!</v>
      </c>
      <c r="C18" t="s">
        <v>56</v>
      </c>
      <c r="D18" s="5" t="s">
        <v>98</v>
      </c>
    </row>
    <row r="19" spans="1:4" ht="25.5" x14ac:dyDescent="0.2">
      <c r="A19" s="5" t="s">
        <v>55</v>
      </c>
      <c r="B19" s="23" t="e">
        <f>(B12*B13)/B5</f>
        <v>#DIV/0!</v>
      </c>
      <c r="C19" t="s">
        <v>57</v>
      </c>
      <c r="D19" s="5" t="s">
        <v>99</v>
      </c>
    </row>
    <row r="20" spans="1:4" x14ac:dyDescent="0.2">
      <c r="A20" s="5" t="s">
        <v>4</v>
      </c>
      <c r="B20" s="17">
        <v>0</v>
      </c>
      <c r="C20" t="s">
        <v>58</v>
      </c>
    </row>
    <row r="21" spans="1:4" x14ac:dyDescent="0.2">
      <c r="A21" s="5" t="s">
        <v>21</v>
      </c>
      <c r="B21" s="20">
        <v>6500</v>
      </c>
      <c r="C21" t="s">
        <v>59</v>
      </c>
    </row>
    <row r="22" spans="1:4" ht="25.5" x14ac:dyDescent="0.2">
      <c r="A22" s="5" t="s">
        <v>60</v>
      </c>
      <c r="B22" s="24" t="e">
        <f>ROUND(B20-((B12*B13)/B9),2)</f>
        <v>#DIV/0!</v>
      </c>
      <c r="C22" t="s">
        <v>35</v>
      </c>
      <c r="D22" s="5" t="s">
        <v>100</v>
      </c>
    </row>
    <row r="23" spans="1:4" x14ac:dyDescent="0.2">
      <c r="A23" s="9" t="s">
        <v>22</v>
      </c>
      <c r="B23" s="10"/>
    </row>
    <row r="24" spans="1:4" x14ac:dyDescent="0.2">
      <c r="A24" s="5" t="s">
        <v>5</v>
      </c>
      <c r="B24" s="17">
        <v>0</v>
      </c>
      <c r="C24" t="s">
        <v>61</v>
      </c>
      <c r="D24" s="6" t="s">
        <v>106</v>
      </c>
    </row>
    <row r="25" spans="1:4" x14ac:dyDescent="0.2">
      <c r="A25" s="5" t="s">
        <v>6</v>
      </c>
      <c r="B25" s="17">
        <v>0</v>
      </c>
      <c r="C25" t="s">
        <v>62</v>
      </c>
      <c r="D25" s="6" t="s">
        <v>107</v>
      </c>
    </row>
    <row r="26" spans="1:4" ht="36" customHeight="1" x14ac:dyDescent="0.2">
      <c r="A26" s="5" t="s">
        <v>13</v>
      </c>
      <c r="B26" s="21">
        <v>0</v>
      </c>
      <c r="C26" s="3" t="s">
        <v>63</v>
      </c>
      <c r="D26" s="7" t="s">
        <v>17</v>
      </c>
    </row>
    <row r="27" spans="1:4" ht="37.5" customHeight="1" x14ac:dyDescent="0.2">
      <c r="A27" s="5" t="s">
        <v>14</v>
      </c>
      <c r="B27" s="21">
        <v>0</v>
      </c>
      <c r="C27" t="s">
        <v>64</v>
      </c>
      <c r="D27" s="5" t="s">
        <v>17</v>
      </c>
    </row>
    <row r="28" spans="1:4" x14ac:dyDescent="0.2">
      <c r="A28" s="5" t="s">
        <v>15</v>
      </c>
      <c r="B28" s="11">
        <f>B26+B27</f>
        <v>0</v>
      </c>
      <c r="C28" t="s">
        <v>65</v>
      </c>
      <c r="D28" s="5" t="s">
        <v>101</v>
      </c>
    </row>
    <row r="30" spans="1:4" x14ac:dyDescent="0.2">
      <c r="A30" s="9" t="s">
        <v>8</v>
      </c>
    </row>
    <row r="31" spans="1:4" x14ac:dyDescent="0.2">
      <c r="A31" s="6" t="s">
        <v>23</v>
      </c>
    </row>
    <row r="32" spans="1:4" x14ac:dyDescent="0.2">
      <c r="A32" s="5" t="s">
        <v>67</v>
      </c>
      <c r="B32" s="2" t="e">
        <f>B18*B5</f>
        <v>#DIV/0!</v>
      </c>
      <c r="C32" t="s">
        <v>69</v>
      </c>
      <c r="D32" s="5" t="s">
        <v>68</v>
      </c>
    </row>
    <row r="33" spans="1:4" x14ac:dyDescent="0.2">
      <c r="A33" s="5" t="s">
        <v>10</v>
      </c>
      <c r="B33" s="16">
        <v>0</v>
      </c>
      <c r="C33" t="s">
        <v>70</v>
      </c>
      <c r="D33" s="5" t="s">
        <v>108</v>
      </c>
    </row>
    <row r="34" spans="1:4" x14ac:dyDescent="0.2">
      <c r="A34" s="6" t="s">
        <v>24</v>
      </c>
      <c r="B34" s="2" t="e">
        <f>SUM(B32:B33)</f>
        <v>#DIV/0!</v>
      </c>
      <c r="C34" t="s">
        <v>71</v>
      </c>
      <c r="D34" s="5" t="s">
        <v>75</v>
      </c>
    </row>
    <row r="35" spans="1:4" x14ac:dyDescent="0.2">
      <c r="A35" s="5" t="s">
        <v>72</v>
      </c>
      <c r="B35" s="2">
        <f>B16*B8</f>
        <v>0</v>
      </c>
      <c r="C35" t="s">
        <v>73</v>
      </c>
      <c r="D35" s="5" t="s">
        <v>77</v>
      </c>
    </row>
    <row r="36" spans="1:4" x14ac:dyDescent="0.2">
      <c r="A36" s="5" t="s">
        <v>9</v>
      </c>
      <c r="B36" s="16">
        <v>0</v>
      </c>
      <c r="C36" t="s">
        <v>74</v>
      </c>
      <c r="D36" s="5" t="s">
        <v>108</v>
      </c>
    </row>
    <row r="37" spans="1:4" x14ac:dyDescent="0.2">
      <c r="A37" s="6" t="s">
        <v>25</v>
      </c>
      <c r="B37" s="2">
        <f>SUM(B35:B36)</f>
        <v>0</v>
      </c>
      <c r="C37" s="1" t="s">
        <v>76</v>
      </c>
      <c r="D37" s="5" t="s">
        <v>78</v>
      </c>
    </row>
    <row r="38" spans="1:4" ht="18.75" customHeight="1" x14ac:dyDescent="0.2">
      <c r="A38" s="5" t="s">
        <v>11</v>
      </c>
      <c r="B38" s="2">
        <f>B24*0.286138</f>
        <v>0</v>
      </c>
      <c r="C38" t="s">
        <v>79</v>
      </c>
      <c r="D38" s="5" t="s">
        <v>102</v>
      </c>
    </row>
    <row r="39" spans="1:4" ht="26.25" customHeight="1" x14ac:dyDescent="0.2">
      <c r="A39" s="5" t="s">
        <v>12</v>
      </c>
      <c r="B39" s="2">
        <f>B25*0.704165</f>
        <v>0</v>
      </c>
      <c r="C39" t="s">
        <v>80</v>
      </c>
      <c r="D39" s="5" t="s">
        <v>103</v>
      </c>
    </row>
    <row r="40" spans="1:4" ht="18.75" customHeight="1" x14ac:dyDescent="0.2">
      <c r="A40" s="6" t="s">
        <v>104</v>
      </c>
      <c r="B40" s="2">
        <f>SUM(B38:B39)</f>
        <v>0</v>
      </c>
      <c r="C40" s="1" t="s">
        <v>81</v>
      </c>
      <c r="D40" s="5" t="s">
        <v>109</v>
      </c>
    </row>
    <row r="41" spans="1:4" ht="18.75" customHeight="1" x14ac:dyDescent="0.2">
      <c r="A41" s="5" t="s">
        <v>16</v>
      </c>
    </row>
    <row r="42" spans="1:4" ht="25.5" customHeight="1" x14ac:dyDescent="0.2">
      <c r="A42" s="6" t="s">
        <v>82</v>
      </c>
      <c r="B42" s="12">
        <f>IF(B28-(B40-B37)&lt;0,0, B28-(B40-B37))</f>
        <v>0</v>
      </c>
      <c r="C42" t="s">
        <v>83</v>
      </c>
    </row>
    <row r="43" spans="1:4" ht="15.75" customHeight="1" x14ac:dyDescent="0.2">
      <c r="A43" s="6" t="s">
        <v>26</v>
      </c>
      <c r="B43" s="2"/>
    </row>
    <row r="44" spans="1:4" x14ac:dyDescent="0.2">
      <c r="A44" s="6" t="s">
        <v>84</v>
      </c>
      <c r="B44" s="2" t="e">
        <f>B34+B37+(B40-B37)+B42</f>
        <v>#DIV/0!</v>
      </c>
      <c r="C44" t="s">
        <v>85</v>
      </c>
    </row>
    <row r="45" spans="1:4" ht="25.5" x14ac:dyDescent="0.2">
      <c r="A45" s="9" t="s">
        <v>105</v>
      </c>
    </row>
    <row r="46" spans="1:4" ht="17.25" customHeight="1" x14ac:dyDescent="0.2">
      <c r="A46" s="6" t="s">
        <v>86</v>
      </c>
      <c r="B46" s="15" t="e">
        <f>B22*B9</f>
        <v>#DIV/0!</v>
      </c>
      <c r="C46" t="s">
        <v>89</v>
      </c>
      <c r="D46" s="5" t="s">
        <v>66</v>
      </c>
    </row>
    <row r="47" spans="1:4" x14ac:dyDescent="0.2">
      <c r="A47" s="6" t="s">
        <v>87</v>
      </c>
      <c r="B47" s="15">
        <f>B40</f>
        <v>0</v>
      </c>
      <c r="C47" t="s">
        <v>88</v>
      </c>
      <c r="D47" s="5" t="s">
        <v>91</v>
      </c>
    </row>
    <row r="48" spans="1:4" x14ac:dyDescent="0.2">
      <c r="A48" s="6" t="s">
        <v>92</v>
      </c>
      <c r="B48" s="15" t="e">
        <f>B44-B46-B47</f>
        <v>#DIV/0!</v>
      </c>
      <c r="C48" t="s">
        <v>93</v>
      </c>
      <c r="D48" s="5" t="s">
        <v>90</v>
      </c>
    </row>
    <row r="49" spans="1:4" x14ac:dyDescent="0.2">
      <c r="A49" s="6"/>
      <c r="B49" s="13"/>
    </row>
    <row r="51" spans="1:4" x14ac:dyDescent="0.2">
      <c r="A51" s="9"/>
    </row>
    <row r="52" spans="1:4" x14ac:dyDescent="0.2">
      <c r="A52" s="8"/>
    </row>
    <row r="53" spans="1:4" x14ac:dyDescent="0.2">
      <c r="A53" s="8"/>
    </row>
    <row r="54" spans="1:4" x14ac:dyDescent="0.2">
      <c r="A54" s="8"/>
    </row>
    <row r="55" spans="1:4" x14ac:dyDescent="0.2">
      <c r="A55" s="8"/>
      <c r="D55" s="14"/>
    </row>
    <row r="56" spans="1:4" x14ac:dyDescent="0.2">
      <c r="A56" s="8"/>
    </row>
    <row r="57" spans="1:4" x14ac:dyDescent="0.2">
      <c r="A57" s="8"/>
    </row>
    <row r="59" spans="1:4" x14ac:dyDescent="0.2">
      <c r="A59" s="9"/>
    </row>
    <row r="63" spans="1:4" x14ac:dyDescent="0.2">
      <c r="A63" s="9"/>
    </row>
    <row r="70" spans="1:4" x14ac:dyDescent="0.2">
      <c r="A70" s="9"/>
    </row>
    <row r="73" spans="1:4" x14ac:dyDescent="0.2">
      <c r="C73" s="3"/>
      <c r="D73" s="7"/>
    </row>
    <row r="77" spans="1:4" x14ac:dyDescent="0.2">
      <c r="A77" s="9"/>
    </row>
    <row r="78" spans="1:4" x14ac:dyDescent="0.2">
      <c r="A78" s="6"/>
    </row>
    <row r="81" spans="1:3" x14ac:dyDescent="0.2">
      <c r="A81" s="6"/>
    </row>
    <row r="84" spans="1:3" x14ac:dyDescent="0.2">
      <c r="A84" s="6"/>
      <c r="C84" s="1"/>
    </row>
    <row r="87" spans="1:3" x14ac:dyDescent="0.2">
      <c r="A87" s="6"/>
      <c r="C87" s="1"/>
    </row>
    <row r="89" spans="1:3" x14ac:dyDescent="0.2">
      <c r="A89" s="6"/>
    </row>
    <row r="90" spans="1:3" x14ac:dyDescent="0.2">
      <c r="A90" s="6"/>
    </row>
    <row r="91" spans="1:3" x14ac:dyDescent="0.2">
      <c r="A91" s="6"/>
    </row>
    <row r="93" spans="1:3" x14ac:dyDescent="0.2">
      <c r="A93" s="6"/>
    </row>
    <row r="94" spans="1:3" x14ac:dyDescent="0.2">
      <c r="A94" s="6"/>
    </row>
    <row r="95" spans="1:3" x14ac:dyDescent="0.2">
      <c r="A95" s="6"/>
    </row>
    <row r="96" spans="1:3" x14ac:dyDescent="0.2">
      <c r="A96" s="6"/>
    </row>
  </sheetData>
  <sheetProtection password="EEB1" sheet="1" objects="1" scenarios="1" selectLockedCells="1"/>
  <phoneticPr fontId="3" type="noConversion"/>
  <pageMargins left="0.5" right="0.5" top="0.75" bottom="0.75" header="0.5" footer="0"/>
  <pageSetup paperSize="5" scale="91" orientation="portrait" r:id="rId1"/>
  <headerFooter alignWithMargins="0">
    <oddHeader>&amp;C&amp;"Arial,Bold"&amp;12 2008 State Aid Foundation Calculation Table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2007-08 State Foundation </vt:lpstr>
    </vt:vector>
  </TitlesOfParts>
  <Company>Comstock Park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Comstock Park Public Schools</dc:creator>
  <cp:lastModifiedBy>Pat Korloch</cp:lastModifiedBy>
  <cp:lastPrinted>2008-01-11T21:59:46Z</cp:lastPrinted>
  <dcterms:created xsi:type="dcterms:W3CDTF">1999-06-25T12:20:38Z</dcterms:created>
  <dcterms:modified xsi:type="dcterms:W3CDTF">2014-04-10T20:37:24Z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254510494</vt:i4>
  </property>
  <property fmtid="{D5CDD505-2E9C-101B-9397-08002B2CF9AE}" pid="3" name="_EmailSubject">
    <vt:lpwstr>State Aid worksheet</vt:lpwstr>
  </property>
  <property fmtid="{D5CDD505-2E9C-101B-9397-08002B2CF9AE}" pid="4" name="_AuthorEmail">
    <vt:lpwstr>RaderG@michigan.gov</vt:lpwstr>
  </property>
  <property fmtid="{D5CDD505-2E9C-101B-9397-08002B2CF9AE}" pid="5" name="_AuthorEmailDisplayName">
    <vt:lpwstr>Rader, Glenda (MDE)</vt:lpwstr>
  </property>
  <property fmtid="{D5CDD505-2E9C-101B-9397-08002B2CF9AE}" pid="6" name="_ReviewingToolsShownOnce">
    <vt:lpwstr/>
  </property>
</Properties>
</file>