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Different assumptions" sheetId="1" r:id="rId1"/>
  </sheets>
  <calcPr calcId="145621"/>
</workbook>
</file>

<file path=xl/calcChain.xml><?xml version="1.0" encoding="utf-8"?>
<calcChain xmlns="http://schemas.openxmlformats.org/spreadsheetml/2006/main">
  <c r="B69" i="1" l="1"/>
  <c r="B78" i="1" s="1"/>
  <c r="C79" i="1"/>
  <c r="D79" i="1"/>
  <c r="F79" i="1"/>
  <c r="F81" i="1" s="1"/>
  <c r="F83" i="1" s="1"/>
  <c r="G79" i="1"/>
  <c r="G81" i="1" s="1"/>
  <c r="G83" i="1" s="1"/>
  <c r="H79" i="1"/>
  <c r="H81" i="1" s="1"/>
  <c r="H83" i="1" s="1"/>
  <c r="I79" i="1"/>
  <c r="I81" i="1" s="1"/>
  <c r="I83" i="1" s="1"/>
  <c r="J79" i="1"/>
  <c r="J81" i="1" s="1"/>
  <c r="J83" i="1" s="1"/>
  <c r="K79" i="1"/>
  <c r="K81" i="1" s="1"/>
  <c r="K83" i="1" s="1"/>
  <c r="L79" i="1"/>
  <c r="L81" i="1" s="1"/>
  <c r="L83" i="1" s="1"/>
  <c r="M80" i="1"/>
  <c r="B70" i="1"/>
  <c r="B73" i="1" s="1"/>
  <c r="C73" i="1"/>
  <c r="D73" i="1"/>
  <c r="E73" i="1"/>
  <c r="F73" i="1"/>
  <c r="G73" i="1"/>
  <c r="H73" i="1"/>
  <c r="I73" i="1"/>
  <c r="J73" i="1"/>
  <c r="K73" i="1"/>
  <c r="L73" i="1"/>
  <c r="M72" i="1"/>
  <c r="M71" i="1"/>
  <c r="M70" i="1"/>
  <c r="M69" i="1"/>
  <c r="B40" i="1"/>
  <c r="B49" i="1" s="1"/>
  <c r="C50" i="1"/>
  <c r="D50" i="1"/>
  <c r="E50" i="1"/>
  <c r="E52" i="1" s="1"/>
  <c r="E54" i="1" s="1"/>
  <c r="F50" i="1"/>
  <c r="F52" i="1" s="1"/>
  <c r="F54" i="1" s="1"/>
  <c r="G50" i="1"/>
  <c r="G52" i="1" s="1"/>
  <c r="G54" i="1" s="1"/>
  <c r="H50" i="1"/>
  <c r="H52" i="1" s="1"/>
  <c r="H54" i="1" s="1"/>
  <c r="I50" i="1"/>
  <c r="I52" i="1" s="1"/>
  <c r="I54" i="1" s="1"/>
  <c r="J50" i="1"/>
  <c r="J52" i="1" s="1"/>
  <c r="J54" i="1" s="1"/>
  <c r="K50" i="1"/>
  <c r="K52" i="1" s="1"/>
  <c r="K54" i="1" s="1"/>
  <c r="L50" i="1"/>
  <c r="L52" i="1" s="1"/>
  <c r="L54" i="1" s="1"/>
  <c r="M51" i="1"/>
  <c r="B41" i="1"/>
  <c r="B44" i="1" s="1"/>
  <c r="C44" i="1"/>
  <c r="D44" i="1"/>
  <c r="E44" i="1"/>
  <c r="F44" i="1"/>
  <c r="G44" i="1"/>
  <c r="H44" i="1"/>
  <c r="I44" i="1"/>
  <c r="J44" i="1"/>
  <c r="K44" i="1"/>
  <c r="L44" i="1"/>
  <c r="M43" i="1"/>
  <c r="M42" i="1"/>
  <c r="M41" i="1"/>
  <c r="M40" i="1"/>
  <c r="B11" i="1"/>
  <c r="B20" i="1" s="1"/>
  <c r="C21" i="1"/>
  <c r="D21" i="1"/>
  <c r="D23" i="1" s="1"/>
  <c r="E21" i="1"/>
  <c r="E23" i="1" s="1"/>
  <c r="F21" i="1"/>
  <c r="F23" i="1" s="1"/>
  <c r="F25" i="1" s="1"/>
  <c r="G21" i="1"/>
  <c r="G23" i="1" s="1"/>
  <c r="H21" i="1"/>
  <c r="H23" i="1" s="1"/>
  <c r="H25" i="1" s="1"/>
  <c r="I21" i="1"/>
  <c r="I23" i="1" s="1"/>
  <c r="J21" i="1"/>
  <c r="J23" i="1" s="1"/>
  <c r="J25" i="1" s="1"/>
  <c r="K21" i="1"/>
  <c r="K23" i="1" s="1"/>
  <c r="L21" i="1"/>
  <c r="L23" i="1" s="1"/>
  <c r="L25" i="1" s="1"/>
  <c r="M22" i="1"/>
  <c r="E15" i="1"/>
  <c r="F15" i="1"/>
  <c r="G15" i="1"/>
  <c r="H15" i="1"/>
  <c r="I15" i="1"/>
  <c r="J15" i="1"/>
  <c r="K15" i="1"/>
  <c r="L15" i="1"/>
  <c r="C15" i="1"/>
  <c r="D15" i="1"/>
  <c r="B12" i="1"/>
  <c r="B15" i="1" s="1"/>
  <c r="M14" i="1"/>
  <c r="M79" i="1"/>
  <c r="M13" i="1"/>
  <c r="M11" i="1"/>
  <c r="M21" i="1"/>
  <c r="M50" i="1"/>
  <c r="C49" i="1" l="1"/>
  <c r="B52" i="1"/>
  <c r="B54" i="1" s="1"/>
  <c r="B81" i="1"/>
  <c r="C78" i="1"/>
  <c r="M12" i="1"/>
  <c r="K25" i="1"/>
  <c r="I25" i="1"/>
  <c r="G25" i="1"/>
  <c r="E25" i="1"/>
  <c r="M44" i="1"/>
  <c r="D25" i="1"/>
  <c r="C52" i="1"/>
  <c r="D49" i="1"/>
  <c r="D52" i="1" s="1"/>
  <c r="D54" i="1" s="1"/>
  <c r="M73" i="1"/>
  <c r="B83" i="1"/>
  <c r="M15" i="1"/>
  <c r="C20" i="1"/>
  <c r="C23" i="1" s="1"/>
  <c r="C25" i="1" s="1"/>
  <c r="B23" i="1"/>
  <c r="M49" i="1" l="1"/>
  <c r="D78" i="1"/>
  <c r="C81" i="1"/>
  <c r="M23" i="1"/>
  <c r="M20" i="1"/>
  <c r="B25" i="1"/>
  <c r="M25" i="1" s="1"/>
  <c r="M52" i="1"/>
  <c r="M54" i="1" s="1"/>
  <c r="C54" i="1"/>
  <c r="E78" i="1" l="1"/>
  <c r="E81" i="1" s="1"/>
  <c r="E83" i="1" s="1"/>
  <c r="M78" i="1"/>
  <c r="D81" i="1"/>
  <c r="D83" i="1" s="1"/>
  <c r="C83" i="1"/>
  <c r="M81" i="1"/>
  <c r="M83" i="1" s="1"/>
</calcChain>
</file>

<file path=xl/sharedStrings.xml><?xml version="1.0" encoding="utf-8"?>
<sst xmlns="http://schemas.openxmlformats.org/spreadsheetml/2006/main" count="131" uniqueCount="30">
  <si>
    <t xml:space="preserve">Assume: </t>
  </si>
  <si>
    <t>One year accelleration in retirement plans due to ERI</t>
  </si>
  <si>
    <t>Retiring teacher at BA+20 - 10 with maximum longevity</t>
  </si>
  <si>
    <t>New hire at BA - 2 level</t>
  </si>
  <si>
    <t>Retiring Teacher</t>
  </si>
  <si>
    <t>Replacement Teacher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</si>
  <si>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</si>
  <si>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</si>
  <si>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</si>
  <si>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</si>
  <si>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</si>
  <si>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</si>
  <si>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</si>
  <si>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</si>
  <si>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</si>
  <si>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</si>
  <si>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With ERI Plan</t>
  </si>
  <si>
    <t>Without ERI Plan</t>
  </si>
  <si>
    <t>2001-2002 rates used throughout</t>
  </si>
  <si>
    <t>Year 11</t>
  </si>
  <si>
    <t>New Hire completes MA after 5 years</t>
  </si>
  <si>
    <t>Total Cost</t>
  </si>
  <si>
    <t>Net Cost (Savings) due to ERI Plan</t>
  </si>
  <si>
    <t>Two year accelleration in retirement plans due to ERI</t>
  </si>
  <si>
    <t>Totals</t>
  </si>
  <si>
    <t>ERI Payments</t>
  </si>
  <si>
    <t>Three year accelleration in retirement plans due to ERI</t>
  </si>
  <si>
    <t>Training/ Mentoring</t>
  </si>
  <si>
    <t>(School District)</t>
  </si>
  <si>
    <t>Analysis of Cost of Early Retirement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</si>
</sst>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sqref="A1:L1"/>
    </sheetView>
  </sheetViews>
  <sheetFormatPr defaultRowHeight="12.75" x14ac:dyDescent="0.2"/>
  <cols>
    <col min="1" max="1" width="12.5703125" customWidth="1"/>
  </cols>
  <sheetData>
    <row r="1" spans="1:13" ht="15.75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3" x14ac:dyDescent="0.2">
      <c r="A3" s="1" t="s">
        <v>0</v>
      </c>
      <c r="B3" t="s">
        <v>1</v>
      </c>
    </row>
    <row r="4" spans="1:13" x14ac:dyDescent="0.2">
      <c r="B4" t="s">
        <v>2</v>
      </c>
    </row>
    <row r="5" spans="1:13" x14ac:dyDescent="0.2">
      <c r="B5" t="s">
        <v>3</v>
      </c>
    </row>
    <row r="6" spans="1:13" x14ac:dyDescent="0.2">
      <c r="B6" t="s">
        <v>20</v>
      </c>
    </row>
    <row r="7" spans="1:13" x14ac:dyDescent="0.2">
      <c r="B7" t="s">
        <v>18</v>
      </c>
    </row>
    <row r="9" spans="1:13" x14ac:dyDescent="0.2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A10" s="3"/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14</v>
      </c>
      <c r="K10" s="2" t="s">
        <v>15</v>
      </c>
      <c r="L10" s="2" t="s">
        <v>19</v>
      </c>
      <c r="M10" s="2" t="s">
        <v>24</v>
      </c>
    </row>
    <row r="11" spans="1:13" ht="25.5" x14ac:dyDescent="0.2">
      <c r="A11" s="4" t="s">
        <v>4</v>
      </c>
      <c r="B11" s="5">
        <f>51425+3000</f>
        <v>54425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f>SUM(B11:L11)</f>
        <v>54425</v>
      </c>
    </row>
    <row r="12" spans="1:13" ht="25.5" x14ac:dyDescent="0.2">
      <c r="A12" s="4" t="s">
        <v>25</v>
      </c>
      <c r="B12" s="5">
        <f>(B11*(65/185))+7500</f>
        <v>26622.297297297297</v>
      </c>
      <c r="C12" s="5">
        <v>662</v>
      </c>
      <c r="D12" s="5">
        <v>662</v>
      </c>
      <c r="E12" s="5">
        <v>662</v>
      </c>
      <c r="F12" s="5">
        <v>662</v>
      </c>
      <c r="G12" s="5">
        <v>662</v>
      </c>
      <c r="H12" s="5">
        <v>662</v>
      </c>
      <c r="I12" s="5">
        <v>662</v>
      </c>
      <c r="J12" s="5">
        <v>662</v>
      </c>
      <c r="K12" s="5">
        <v>662</v>
      </c>
      <c r="L12" s="5">
        <v>662</v>
      </c>
      <c r="M12" s="5">
        <f>SUM(B12:L12)</f>
        <v>33242.297297297293</v>
      </c>
    </row>
    <row r="13" spans="1:13" ht="25.5" x14ac:dyDescent="0.2">
      <c r="A13" s="4" t="s">
        <v>5</v>
      </c>
      <c r="B13" s="5">
        <v>0</v>
      </c>
      <c r="C13" s="5">
        <v>31118</v>
      </c>
      <c r="D13" s="5">
        <v>33011</v>
      </c>
      <c r="E13" s="5">
        <v>35019</v>
      </c>
      <c r="F13" s="5">
        <v>37150</v>
      </c>
      <c r="G13" s="5">
        <v>39410</v>
      </c>
      <c r="H13" s="5">
        <v>46326</v>
      </c>
      <c r="I13" s="5">
        <v>49383</v>
      </c>
      <c r="J13" s="5">
        <v>52641</v>
      </c>
      <c r="K13" s="5">
        <v>56114</v>
      </c>
      <c r="L13" s="5">
        <v>56114</v>
      </c>
      <c r="M13" s="5">
        <f>SUM(B13:L13)</f>
        <v>436286</v>
      </c>
    </row>
    <row r="14" spans="1:13" ht="25.5" x14ac:dyDescent="0.2">
      <c r="A14" s="4" t="s">
        <v>27</v>
      </c>
      <c r="B14" s="5">
        <v>0</v>
      </c>
      <c r="C14" s="5">
        <v>1000</v>
      </c>
      <c r="D14" s="5">
        <v>1000</v>
      </c>
      <c r="E14" s="5">
        <v>1000</v>
      </c>
      <c r="F14" s="5">
        <v>1000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>SUM(B14:L14)</f>
        <v>4000</v>
      </c>
    </row>
    <row r="15" spans="1:13" x14ac:dyDescent="0.2">
      <c r="A15" s="4" t="s">
        <v>21</v>
      </c>
      <c r="B15" s="5">
        <f t="shared" ref="B15:L15" si="0">SUM(B11:B14)</f>
        <v>81047.297297297293</v>
      </c>
      <c r="C15" s="5">
        <f t="shared" si="0"/>
        <v>32780</v>
      </c>
      <c r="D15" s="5">
        <f t="shared" si="0"/>
        <v>34673</v>
      </c>
      <c r="E15" s="5">
        <f t="shared" si="0"/>
        <v>36681</v>
      </c>
      <c r="F15" s="5">
        <f t="shared" si="0"/>
        <v>38812</v>
      </c>
      <c r="G15" s="5">
        <f t="shared" si="0"/>
        <v>40072</v>
      </c>
      <c r="H15" s="5">
        <f t="shared" si="0"/>
        <v>46988</v>
      </c>
      <c r="I15" s="5">
        <f t="shared" si="0"/>
        <v>50045</v>
      </c>
      <c r="J15" s="5">
        <f t="shared" si="0"/>
        <v>53303</v>
      </c>
      <c r="K15" s="5">
        <f t="shared" si="0"/>
        <v>56776</v>
      </c>
      <c r="L15" s="5">
        <f t="shared" si="0"/>
        <v>56776</v>
      </c>
      <c r="M15" s="5">
        <f>SUM(B15:L15)</f>
        <v>527953.29729729728</v>
      </c>
    </row>
    <row r="18" spans="1:13" x14ac:dyDescent="0.2">
      <c r="A18" s="11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">
      <c r="A19" s="3"/>
      <c r="B19" s="2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2" t="s">
        <v>11</v>
      </c>
      <c r="H19" s="2" t="s">
        <v>12</v>
      </c>
      <c r="I19" s="2" t="s">
        <v>13</v>
      </c>
      <c r="J19" s="2" t="s">
        <v>14</v>
      </c>
      <c r="K19" s="2" t="s">
        <v>15</v>
      </c>
      <c r="L19" s="2" t="s">
        <v>19</v>
      </c>
      <c r="M19" s="2" t="s">
        <v>24</v>
      </c>
    </row>
    <row r="20" spans="1:13" ht="25.5" x14ac:dyDescent="0.2">
      <c r="A20" s="4" t="s">
        <v>4</v>
      </c>
      <c r="B20" s="5">
        <f>B11</f>
        <v>54425</v>
      </c>
      <c r="C20" s="5">
        <f>B20</f>
        <v>54425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>
        <f>SUM(B20:L20)</f>
        <v>108850</v>
      </c>
    </row>
    <row r="21" spans="1:13" ht="25.5" x14ac:dyDescent="0.2">
      <c r="A21" s="4" t="s">
        <v>5</v>
      </c>
      <c r="B21" s="5">
        <v>0</v>
      </c>
      <c r="C21" s="5">
        <f>B13</f>
        <v>0</v>
      </c>
      <c r="D21" s="5">
        <f>C13</f>
        <v>31118</v>
      </c>
      <c r="E21" s="5">
        <f t="shared" ref="E21:L21" si="1">D13</f>
        <v>33011</v>
      </c>
      <c r="F21" s="5">
        <f t="shared" si="1"/>
        <v>35019</v>
      </c>
      <c r="G21" s="5">
        <f t="shared" si="1"/>
        <v>37150</v>
      </c>
      <c r="H21" s="5">
        <f t="shared" si="1"/>
        <v>39410</v>
      </c>
      <c r="I21" s="5">
        <f t="shared" si="1"/>
        <v>46326</v>
      </c>
      <c r="J21" s="5">
        <f t="shared" si="1"/>
        <v>49383</v>
      </c>
      <c r="K21" s="5">
        <f t="shared" si="1"/>
        <v>52641</v>
      </c>
      <c r="L21" s="5">
        <f t="shared" si="1"/>
        <v>56114</v>
      </c>
      <c r="M21" s="6">
        <f>SUM(B21:L21)</f>
        <v>380172</v>
      </c>
    </row>
    <row r="22" spans="1:13" ht="25.5" x14ac:dyDescent="0.2">
      <c r="A22" s="4" t="s">
        <v>27</v>
      </c>
      <c r="B22" s="5">
        <v>0</v>
      </c>
      <c r="C22" s="5">
        <v>0</v>
      </c>
      <c r="D22" s="5">
        <v>1000</v>
      </c>
      <c r="E22" s="5">
        <v>1000</v>
      </c>
      <c r="F22" s="5">
        <v>1000</v>
      </c>
      <c r="G22" s="5">
        <v>1000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>SUM(B22:L22)</f>
        <v>4000</v>
      </c>
    </row>
    <row r="23" spans="1:13" x14ac:dyDescent="0.2">
      <c r="A23" s="4" t="s">
        <v>21</v>
      </c>
      <c r="B23" s="5">
        <f t="shared" ref="B23:L23" si="2">SUM(B19:B22)</f>
        <v>54425</v>
      </c>
      <c r="C23" s="5">
        <f t="shared" si="2"/>
        <v>54425</v>
      </c>
      <c r="D23" s="5">
        <f t="shared" si="2"/>
        <v>32118</v>
      </c>
      <c r="E23" s="5">
        <f t="shared" si="2"/>
        <v>34011</v>
      </c>
      <c r="F23" s="5">
        <f t="shared" si="2"/>
        <v>36019</v>
      </c>
      <c r="G23" s="5">
        <f t="shared" si="2"/>
        <v>38150</v>
      </c>
      <c r="H23" s="5">
        <f t="shared" si="2"/>
        <v>39410</v>
      </c>
      <c r="I23" s="5">
        <f t="shared" si="2"/>
        <v>46326</v>
      </c>
      <c r="J23" s="5">
        <f t="shared" si="2"/>
        <v>49383</v>
      </c>
      <c r="K23" s="5">
        <f t="shared" si="2"/>
        <v>52641</v>
      </c>
      <c r="L23" s="5">
        <f t="shared" si="2"/>
        <v>56114</v>
      </c>
      <c r="M23" s="5">
        <f>SUM(B23:L23)</f>
        <v>493022</v>
      </c>
    </row>
    <row r="25" spans="1:13" ht="38.25" x14ac:dyDescent="12.75">
      <c r="A25" s="4" t="s">
        <v>22</v>
      </c>
      <c r="B25" s="5">
        <f>B15-B23</f>
        <v>26622.297297297293</v>
      </c>
      <c r="C25" s="5">
        <f>C15-C23</f>
        <v>-21645</v>
      </c>
      <c r="D25" s="5">
        <f t="shared" ref="D25:L25" si="3">D15-D23</f>
        <v>2555</v>
      </c>
      <c r="E25" s="5">
        <f t="shared" si="3"/>
        <v>2670</v>
      </c>
      <c r="F25" s="5">
        <f t="shared" si="3"/>
        <v>2793</v>
      </c>
      <c r="G25" s="5">
        <f t="shared" si="3"/>
        <v>1922</v>
      </c>
      <c r="H25" s="5">
        <f t="shared" si="3"/>
        <v>7578</v>
      </c>
      <c r="I25" s="5">
        <f t="shared" si="3"/>
        <v>3719</v>
      </c>
      <c r="J25" s="5">
        <f t="shared" si="3"/>
        <v>3920</v>
      </c>
      <c r="K25" s="5">
        <f t="shared" si="3"/>
        <v>4135</v>
      </c>
      <c r="L25" s="5">
        <f t="shared" si="3"/>
        <v>662</v>
      </c>
      <c r="M25" s="5">
        <f>SUM(B25:L25)</f>
        <v>34931.297297297293</v>
      </c>
    </row>
    <row r="26" spans="1:13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</row>
    <row r="28" spans="1:13" x14ac:dyDescent="0.2">
      <c r="M28" s="8"/>
    </row>
    <row r="29" spans="1:13" ht="15.75" x14ac:dyDescent="0.25">
      <c r="A29" s="12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3" ht="15.75" x14ac:dyDescent="0.25">
      <c r="A30" s="12" t="s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2" spans="1:13" x14ac:dyDescent="0.2">
      <c r="A32" s="1" t="s">
        <v>0</v>
      </c>
      <c r="B32" t="s">
        <v>23</v>
      </c>
    </row>
    <row r="33" spans="1:13" x14ac:dyDescent="0.2">
      <c r="B33" t="s">
        <v>2</v>
      </c>
    </row>
    <row r="34" spans="1:13" x14ac:dyDescent="0.2">
      <c r="B34" t="s">
        <v>3</v>
      </c>
    </row>
    <row r="35" spans="1:13" x14ac:dyDescent="0.2">
      <c r="B35" t="s">
        <v>20</v>
      </c>
    </row>
    <row r="36" spans="1:13" x14ac:dyDescent="0.2">
      <c r="B36" t="s">
        <v>18</v>
      </c>
    </row>
    <row r="38" spans="1:13" x14ac:dyDescent="0.2">
      <c r="A38" s="11" t="s">
        <v>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">
      <c r="A39" s="3"/>
      <c r="B39" s="2" t="s">
        <v>6</v>
      </c>
      <c r="C39" s="2" t="s">
        <v>7</v>
      </c>
      <c r="D39" s="2" t="s">
        <v>8</v>
      </c>
      <c r="E39" s="2" t="s">
        <v>9</v>
      </c>
      <c r="F39" s="2" t="s">
        <v>10</v>
      </c>
      <c r="G39" s="2" t="s">
        <v>11</v>
      </c>
      <c r="H39" s="2" t="s">
        <v>12</v>
      </c>
      <c r="I39" s="2" t="s">
        <v>13</v>
      </c>
      <c r="J39" s="2" t="s">
        <v>14</v>
      </c>
      <c r="K39" s="2" t="s">
        <v>15</v>
      </c>
      <c r="L39" s="2" t="s">
        <v>19</v>
      </c>
      <c r="M39" s="2" t="s">
        <v>24</v>
      </c>
    </row>
    <row r="40" spans="1:13" ht="25.5" x14ac:dyDescent="0.2">
      <c r="A40" s="4" t="s">
        <v>4</v>
      </c>
      <c r="B40" s="5">
        <f>51425+3000</f>
        <v>54425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>SUM(B40:L40)</f>
        <v>54425</v>
      </c>
    </row>
    <row r="41" spans="1:13" ht="25.5" x14ac:dyDescent="0.2">
      <c r="A41" s="4" t="s">
        <v>25</v>
      </c>
      <c r="B41" s="5">
        <f>(B40*(65/185))+7500</f>
        <v>26622.297297297297</v>
      </c>
      <c r="C41" s="5">
        <v>662</v>
      </c>
      <c r="D41" s="5">
        <v>662</v>
      </c>
      <c r="E41" s="5">
        <v>662</v>
      </c>
      <c r="F41" s="5">
        <v>662</v>
      </c>
      <c r="G41" s="5">
        <v>662</v>
      </c>
      <c r="H41" s="5">
        <v>662</v>
      </c>
      <c r="I41" s="5">
        <v>662</v>
      </c>
      <c r="J41" s="5">
        <v>662</v>
      </c>
      <c r="K41" s="5">
        <v>662</v>
      </c>
      <c r="L41" s="5">
        <v>662</v>
      </c>
      <c r="M41" s="5">
        <f>SUM(B41:L41)</f>
        <v>33242.297297297293</v>
      </c>
    </row>
    <row r="42" spans="1:13" ht="25.5" x14ac:dyDescent="0.2">
      <c r="A42" s="4" t="s">
        <v>5</v>
      </c>
      <c r="B42" s="5">
        <v>0</v>
      </c>
      <c r="C42" s="5">
        <v>31118</v>
      </c>
      <c r="D42" s="5">
        <v>33011</v>
      </c>
      <c r="E42" s="5">
        <v>35019</v>
      </c>
      <c r="F42" s="5">
        <v>37150</v>
      </c>
      <c r="G42" s="5">
        <v>39410</v>
      </c>
      <c r="H42" s="5">
        <v>46326</v>
      </c>
      <c r="I42" s="5">
        <v>49383</v>
      </c>
      <c r="J42" s="5">
        <v>52641</v>
      </c>
      <c r="K42" s="5">
        <v>56114</v>
      </c>
      <c r="L42" s="5">
        <v>56114</v>
      </c>
      <c r="M42" s="5">
        <f>SUM(B42:L42)</f>
        <v>436286</v>
      </c>
    </row>
    <row r="43" spans="1:13" ht="25.5" x14ac:dyDescent="0.2">
      <c r="A43" s="4" t="s">
        <v>27</v>
      </c>
      <c r="B43" s="5">
        <v>0</v>
      </c>
      <c r="C43" s="5">
        <v>1000</v>
      </c>
      <c r="D43" s="5">
        <v>1000</v>
      </c>
      <c r="E43" s="5">
        <v>1000</v>
      </c>
      <c r="F43" s="5">
        <v>1000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>SUM(B43:L43)</f>
        <v>4000</v>
      </c>
    </row>
    <row r="44" spans="1:13" x14ac:dyDescent="0.2">
      <c r="A44" s="4" t="s">
        <v>21</v>
      </c>
      <c r="B44" s="5">
        <f t="shared" ref="B44:L44" si="4">SUM(B40:B43)</f>
        <v>81047.297297297293</v>
      </c>
      <c r="C44" s="5">
        <f t="shared" si="4"/>
        <v>32780</v>
      </c>
      <c r="D44" s="5">
        <f t="shared" si="4"/>
        <v>34673</v>
      </c>
      <c r="E44" s="5">
        <f t="shared" si="4"/>
        <v>36681</v>
      </c>
      <c r="F44" s="5">
        <f t="shared" si="4"/>
        <v>38812</v>
      </c>
      <c r="G44" s="5">
        <f t="shared" si="4"/>
        <v>40072</v>
      </c>
      <c r="H44" s="5">
        <f t="shared" si="4"/>
        <v>46988</v>
      </c>
      <c r="I44" s="5">
        <f t="shared" si="4"/>
        <v>50045</v>
      </c>
      <c r="J44" s="5">
        <f t="shared" si="4"/>
        <v>53303</v>
      </c>
      <c r="K44" s="5">
        <f t="shared" si="4"/>
        <v>56776</v>
      </c>
      <c r="L44" s="5">
        <f t="shared" si="4"/>
        <v>56776</v>
      </c>
      <c r="M44" s="5">
        <f>SUM(B44:L44)</f>
        <v>527953.29729729728</v>
      </c>
    </row>
    <row r="47" spans="1:13" x14ac:dyDescent="0.2">
      <c r="A47" s="11" t="s">
        <v>17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">
      <c r="A48" s="3"/>
      <c r="B48" s="2" t="s">
        <v>6</v>
      </c>
      <c r="C48" s="2" t="s">
        <v>7</v>
      </c>
      <c r="D48" s="2" t="s">
        <v>8</v>
      </c>
      <c r="E48" s="2" t="s">
        <v>9</v>
      </c>
      <c r="F48" s="2" t="s">
        <v>10</v>
      </c>
      <c r="G48" s="2" t="s">
        <v>11</v>
      </c>
      <c r="H48" s="2" t="s">
        <v>12</v>
      </c>
      <c r="I48" s="2" t="s">
        <v>13</v>
      </c>
      <c r="J48" s="2" t="s">
        <v>14</v>
      </c>
      <c r="K48" s="2" t="s">
        <v>15</v>
      </c>
      <c r="L48" s="2" t="s">
        <v>19</v>
      </c>
      <c r="M48" s="2" t="s">
        <v>24</v>
      </c>
    </row>
    <row r="49" spans="1:13" ht="25.5" x14ac:dyDescent="0.2">
      <c r="A49" s="4" t="s">
        <v>4</v>
      </c>
      <c r="B49" s="5">
        <f>B40</f>
        <v>54425</v>
      </c>
      <c r="C49" s="5">
        <f>B49</f>
        <v>54425</v>
      </c>
      <c r="D49" s="5">
        <f>C49</f>
        <v>54425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6">
        <f>SUM(B49:L49)</f>
        <v>163275</v>
      </c>
    </row>
    <row r="50" spans="1:13" ht="25.5" x14ac:dyDescent="0.2">
      <c r="A50" s="4" t="s">
        <v>5</v>
      </c>
      <c r="B50" s="5">
        <v>0</v>
      </c>
      <c r="C50" s="5">
        <f>B42</f>
        <v>0</v>
      </c>
      <c r="D50" s="5">
        <f>B42</f>
        <v>0</v>
      </c>
      <c r="E50" s="5">
        <f t="shared" ref="E50:L50" si="5">C42</f>
        <v>31118</v>
      </c>
      <c r="F50" s="5">
        <f t="shared" si="5"/>
        <v>33011</v>
      </c>
      <c r="G50" s="5">
        <f t="shared" si="5"/>
        <v>35019</v>
      </c>
      <c r="H50" s="5">
        <f t="shared" si="5"/>
        <v>37150</v>
      </c>
      <c r="I50" s="5">
        <f t="shared" si="5"/>
        <v>39410</v>
      </c>
      <c r="J50" s="5">
        <f t="shared" si="5"/>
        <v>46326</v>
      </c>
      <c r="K50" s="5">
        <f t="shared" si="5"/>
        <v>49383</v>
      </c>
      <c r="L50" s="5">
        <f t="shared" si="5"/>
        <v>52641</v>
      </c>
      <c r="M50" s="6">
        <f>SUM(B50:L50)</f>
        <v>324058</v>
      </c>
    </row>
    <row r="51" spans="1:13" ht="25.5" x14ac:dyDescent="0.2">
      <c r="A51" s="4" t="s">
        <v>27</v>
      </c>
      <c r="B51" s="5">
        <v>0</v>
      </c>
      <c r="C51" s="5">
        <v>0</v>
      </c>
      <c r="D51" s="5">
        <v>0</v>
      </c>
      <c r="E51" s="5">
        <v>1000</v>
      </c>
      <c r="F51" s="5">
        <v>1000</v>
      </c>
      <c r="G51" s="5">
        <v>1000</v>
      </c>
      <c r="H51" s="5">
        <v>1000</v>
      </c>
      <c r="I51" s="5">
        <v>0</v>
      </c>
      <c r="J51" s="5">
        <v>0</v>
      </c>
      <c r="K51" s="5">
        <v>0</v>
      </c>
      <c r="L51" s="5">
        <v>0</v>
      </c>
      <c r="M51" s="5">
        <f>SUM(B51:L51)</f>
        <v>4000</v>
      </c>
    </row>
    <row r="52" spans="1:13" x14ac:dyDescent="0.2">
      <c r="A52" s="4" t="s">
        <v>21</v>
      </c>
      <c r="B52" s="5">
        <f>SUM(B49:B51)</f>
        <v>54425</v>
      </c>
      <c r="C52" s="5">
        <f t="shared" ref="C52:L52" si="6">SUM(C49:C51)</f>
        <v>54425</v>
      </c>
      <c r="D52" s="5">
        <f t="shared" si="6"/>
        <v>54425</v>
      </c>
      <c r="E52" s="5">
        <f t="shared" si="6"/>
        <v>32118</v>
      </c>
      <c r="F52" s="5">
        <f t="shared" si="6"/>
        <v>34011</v>
      </c>
      <c r="G52" s="5">
        <f t="shared" si="6"/>
        <v>36019</v>
      </c>
      <c r="H52" s="5">
        <f t="shared" si="6"/>
        <v>38150</v>
      </c>
      <c r="I52" s="5">
        <f t="shared" si="6"/>
        <v>39410</v>
      </c>
      <c r="J52" s="5">
        <f t="shared" si="6"/>
        <v>46326</v>
      </c>
      <c r="K52" s="5">
        <f t="shared" si="6"/>
        <v>49383</v>
      </c>
      <c r="L52" s="5">
        <f t="shared" si="6"/>
        <v>52641</v>
      </c>
      <c r="M52" s="6">
        <f>SUM(B52:L52)</f>
        <v>491333</v>
      </c>
    </row>
    <row r="54" spans="1:13" ht="38.25" x14ac:dyDescent="12.75">
      <c r="A54" s="4" t="s">
        <v>22</v>
      </c>
      <c r="B54" s="5">
        <f>B44-B52</f>
        <v>26622.297297297293</v>
      </c>
      <c r="C54" s="5">
        <f>C44-C52</f>
        <v>-21645</v>
      </c>
      <c r="D54" s="5">
        <f t="shared" ref="D54:M54" si="7">D44-D52</f>
        <v>-19752</v>
      </c>
      <c r="E54" s="5">
        <f t="shared" si="7"/>
        <v>4563</v>
      </c>
      <c r="F54" s="5">
        <f t="shared" si="7"/>
        <v>4801</v>
      </c>
      <c r="G54" s="5">
        <f t="shared" si="7"/>
        <v>4053</v>
      </c>
      <c r="H54" s="5">
        <f t="shared" si="7"/>
        <v>8838</v>
      </c>
      <c r="I54" s="5">
        <f t="shared" si="7"/>
        <v>10635</v>
      </c>
      <c r="J54" s="5">
        <f t="shared" si="7"/>
        <v>6977</v>
      </c>
      <c r="K54" s="5">
        <f t="shared" si="7"/>
        <v>7393</v>
      </c>
      <c r="L54" s="5">
        <f t="shared" si="7"/>
        <v>4135</v>
      </c>
      <c r="M54" s="5">
        <f t="shared" si="7"/>
        <v>36620.297297297278</v>
      </c>
    </row>
    <row r="56" spans="1:13" x14ac:dyDescent="0.2">
      <c r="M56" s="7"/>
    </row>
    <row r="57" spans="1:13" x14ac:dyDescent="0.2">
      <c r="M57" s="8"/>
    </row>
    <row r="58" spans="1:13" ht="15.75" x14ac:dyDescent="0.25">
      <c r="A58" s="12" t="s">
        <v>28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3" ht="15.75" x14ac:dyDescent="0.25">
      <c r="A59" s="12" t="s">
        <v>29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1" spans="1:13" x14ac:dyDescent="0.2">
      <c r="A61" s="1" t="s">
        <v>0</v>
      </c>
      <c r="B61" t="s">
        <v>26</v>
      </c>
    </row>
    <row r="62" spans="1:13" x14ac:dyDescent="0.2">
      <c r="B62" t="s">
        <v>2</v>
      </c>
    </row>
    <row r="63" spans="1:13" x14ac:dyDescent="0.2">
      <c r="B63" t="s">
        <v>3</v>
      </c>
    </row>
    <row r="64" spans="1:13" x14ac:dyDescent="0.2">
      <c r="B64" t="s">
        <v>20</v>
      </c>
    </row>
    <row r="65" spans="1:13" x14ac:dyDescent="0.2">
      <c r="B65" t="s">
        <v>18</v>
      </c>
    </row>
    <row r="67" spans="1:13" x14ac:dyDescent="0.2">
      <c r="A67" s="11" t="s">
        <v>16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3"/>
      <c r="B68" s="2" t="s">
        <v>6</v>
      </c>
      <c r="C68" s="2" t="s">
        <v>7</v>
      </c>
      <c r="D68" s="2" t="s">
        <v>8</v>
      </c>
      <c r="E68" s="2" t="s">
        <v>9</v>
      </c>
      <c r="F68" s="2" t="s">
        <v>10</v>
      </c>
      <c r="G68" s="2" t="s">
        <v>11</v>
      </c>
      <c r="H68" s="2" t="s">
        <v>12</v>
      </c>
      <c r="I68" s="2" t="s">
        <v>13</v>
      </c>
      <c r="J68" s="2" t="s">
        <v>14</v>
      </c>
      <c r="K68" s="2" t="s">
        <v>15</v>
      </c>
      <c r="L68" s="2" t="s">
        <v>19</v>
      </c>
      <c r="M68" s="2" t="s">
        <v>24</v>
      </c>
    </row>
    <row r="69" spans="1:13" ht="25.5" x14ac:dyDescent="0.2">
      <c r="A69" s="4" t="s">
        <v>4</v>
      </c>
      <c r="B69" s="5">
        <f>51425+3000</f>
        <v>54425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f>SUM(B69:L69)</f>
        <v>54425</v>
      </c>
    </row>
    <row r="70" spans="1:13" ht="25.5" x14ac:dyDescent="0.2">
      <c r="A70" s="4" t="s">
        <v>25</v>
      </c>
      <c r="B70" s="5">
        <f>(B69*(65/185))+7500</f>
        <v>26622.297297297297</v>
      </c>
      <c r="C70" s="5">
        <v>662</v>
      </c>
      <c r="D70" s="5">
        <v>662</v>
      </c>
      <c r="E70" s="5">
        <v>662</v>
      </c>
      <c r="F70" s="5">
        <v>662</v>
      </c>
      <c r="G70" s="5">
        <v>662</v>
      </c>
      <c r="H70" s="5">
        <v>662</v>
      </c>
      <c r="I70" s="5">
        <v>662</v>
      </c>
      <c r="J70" s="5">
        <v>662</v>
      </c>
      <c r="K70" s="5">
        <v>662</v>
      </c>
      <c r="L70" s="5">
        <v>662</v>
      </c>
      <c r="M70" s="5">
        <f>SUM(B70:L70)</f>
        <v>33242.297297297293</v>
      </c>
    </row>
    <row r="71" spans="1:13" ht="25.5" x14ac:dyDescent="0.2">
      <c r="A71" s="4" t="s">
        <v>5</v>
      </c>
      <c r="B71" s="5">
        <v>0</v>
      </c>
      <c r="C71" s="5">
        <v>31118</v>
      </c>
      <c r="D71" s="5">
        <v>33011</v>
      </c>
      <c r="E71" s="5">
        <v>35019</v>
      </c>
      <c r="F71" s="5">
        <v>37150</v>
      </c>
      <c r="G71" s="5">
        <v>39410</v>
      </c>
      <c r="H71" s="5">
        <v>46326</v>
      </c>
      <c r="I71" s="5">
        <v>49383</v>
      </c>
      <c r="J71" s="5">
        <v>52641</v>
      </c>
      <c r="K71" s="5">
        <v>56114</v>
      </c>
      <c r="L71" s="5">
        <v>56114</v>
      </c>
      <c r="M71" s="5">
        <f>SUM(B71:L71)</f>
        <v>436286</v>
      </c>
    </row>
    <row r="72" spans="1:13" ht="25.5" x14ac:dyDescent="0.2">
      <c r="A72" s="4" t="s">
        <v>27</v>
      </c>
      <c r="B72" s="5">
        <v>0</v>
      </c>
      <c r="C72" s="5">
        <v>1000</v>
      </c>
      <c r="D72" s="5">
        <v>1000</v>
      </c>
      <c r="E72" s="5">
        <v>1000</v>
      </c>
      <c r="F72" s="5">
        <v>1000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f>SUM(B72:L72)</f>
        <v>4000</v>
      </c>
    </row>
    <row r="73" spans="1:13" x14ac:dyDescent="0.2">
      <c r="A73" s="4" t="s">
        <v>21</v>
      </c>
      <c r="B73" s="5">
        <f t="shared" ref="B73:L73" si="8">SUM(B69:B72)</f>
        <v>81047.297297297293</v>
      </c>
      <c r="C73" s="5">
        <f t="shared" si="8"/>
        <v>32780</v>
      </c>
      <c r="D73" s="5">
        <f t="shared" si="8"/>
        <v>34673</v>
      </c>
      <c r="E73" s="5">
        <f t="shared" si="8"/>
        <v>36681</v>
      </c>
      <c r="F73" s="5">
        <f t="shared" si="8"/>
        <v>38812</v>
      </c>
      <c r="G73" s="5">
        <f t="shared" si="8"/>
        <v>40072</v>
      </c>
      <c r="H73" s="5">
        <f t="shared" si="8"/>
        <v>46988</v>
      </c>
      <c r="I73" s="5">
        <f t="shared" si="8"/>
        <v>50045</v>
      </c>
      <c r="J73" s="5">
        <f t="shared" si="8"/>
        <v>53303</v>
      </c>
      <c r="K73" s="5">
        <f t="shared" si="8"/>
        <v>56776</v>
      </c>
      <c r="L73" s="5">
        <f t="shared" si="8"/>
        <v>56776</v>
      </c>
      <c r="M73" s="5">
        <f>SUM(B73:L73)</f>
        <v>527953.29729729728</v>
      </c>
    </row>
    <row r="76" spans="1:13" x14ac:dyDescent="0.2">
      <c r="A76" s="11" t="s">
        <v>17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3"/>
      <c r="B77" s="2" t="s">
        <v>6</v>
      </c>
      <c r="C77" s="2" t="s">
        <v>7</v>
      </c>
      <c r="D77" s="2" t="s">
        <v>8</v>
      </c>
      <c r="E77" s="2" t="s">
        <v>9</v>
      </c>
      <c r="F77" s="2" t="s">
        <v>10</v>
      </c>
      <c r="G77" s="2" t="s">
        <v>11</v>
      </c>
      <c r="H77" s="2" t="s">
        <v>12</v>
      </c>
      <c r="I77" s="2" t="s">
        <v>13</v>
      </c>
      <c r="J77" s="2" t="s">
        <v>14</v>
      </c>
      <c r="K77" s="2" t="s">
        <v>15</v>
      </c>
      <c r="L77" s="2" t="s">
        <v>19</v>
      </c>
      <c r="M77" s="2" t="s">
        <v>24</v>
      </c>
    </row>
    <row r="78" spans="1:13" ht="25.5" x14ac:dyDescent="0.2">
      <c r="A78" s="4" t="s">
        <v>4</v>
      </c>
      <c r="B78" s="5">
        <f>B69</f>
        <v>54425</v>
      </c>
      <c r="C78" s="5">
        <f>B78</f>
        <v>54425</v>
      </c>
      <c r="D78" s="5">
        <f>C78</f>
        <v>54425</v>
      </c>
      <c r="E78" s="5">
        <f>D78</f>
        <v>54425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6">
        <f>SUM(B78:L78)</f>
        <v>217700</v>
      </c>
    </row>
    <row r="79" spans="1:13" ht="25.5" x14ac:dyDescent="0.2">
      <c r="A79" s="4" t="s">
        <v>5</v>
      </c>
      <c r="B79" s="5">
        <v>0</v>
      </c>
      <c r="C79" s="5">
        <f>B71</f>
        <v>0</v>
      </c>
      <c r="D79" s="5">
        <f>B71</f>
        <v>0</v>
      </c>
      <c r="E79" s="5">
        <v>0</v>
      </c>
      <c r="F79" s="5">
        <f>C71</f>
        <v>31118</v>
      </c>
      <c r="G79" s="5">
        <f t="shared" ref="G79:L79" si="9">D71</f>
        <v>33011</v>
      </c>
      <c r="H79" s="5">
        <f t="shared" si="9"/>
        <v>35019</v>
      </c>
      <c r="I79" s="5">
        <f t="shared" si="9"/>
        <v>37150</v>
      </c>
      <c r="J79" s="5">
        <f t="shared" si="9"/>
        <v>39410</v>
      </c>
      <c r="K79" s="5">
        <f t="shared" si="9"/>
        <v>46326</v>
      </c>
      <c r="L79" s="5">
        <f t="shared" si="9"/>
        <v>49383</v>
      </c>
      <c r="M79" s="6">
        <f>SUM(B79:L79)</f>
        <v>271417</v>
      </c>
    </row>
    <row r="80" spans="1:13" ht="25.5" x14ac:dyDescent="0.2">
      <c r="A80" s="4" t="s">
        <v>27</v>
      </c>
      <c r="B80" s="5">
        <v>0</v>
      </c>
      <c r="C80" s="5">
        <v>0</v>
      </c>
      <c r="D80" s="5">
        <v>0</v>
      </c>
      <c r="E80" s="5">
        <v>0</v>
      </c>
      <c r="F80" s="5">
        <v>1000</v>
      </c>
      <c r="G80" s="5">
        <v>1000</v>
      </c>
      <c r="H80" s="5">
        <v>1000</v>
      </c>
      <c r="I80" s="5">
        <v>1000</v>
      </c>
      <c r="J80" s="5">
        <v>0</v>
      </c>
      <c r="K80" s="5">
        <v>0</v>
      </c>
      <c r="L80" s="5">
        <v>0</v>
      </c>
      <c r="M80" s="5">
        <f>SUM(B80:L80)</f>
        <v>4000</v>
      </c>
    </row>
    <row r="81" spans="1:13" x14ac:dyDescent="0.2">
      <c r="A81" s="4" t="s">
        <v>21</v>
      </c>
      <c r="B81" s="5">
        <f t="shared" ref="B81:L81" si="10">SUM(B78:B80)</f>
        <v>54425</v>
      </c>
      <c r="C81" s="5">
        <f t="shared" si="10"/>
        <v>54425</v>
      </c>
      <c r="D81" s="5">
        <f t="shared" si="10"/>
        <v>54425</v>
      </c>
      <c r="E81" s="5">
        <f t="shared" si="10"/>
        <v>54425</v>
      </c>
      <c r="F81" s="5">
        <f t="shared" si="10"/>
        <v>32118</v>
      </c>
      <c r="G81" s="5">
        <f t="shared" si="10"/>
        <v>34011</v>
      </c>
      <c r="H81" s="5">
        <f t="shared" si="10"/>
        <v>36019</v>
      </c>
      <c r="I81" s="5">
        <f t="shared" si="10"/>
        <v>38150</v>
      </c>
      <c r="J81" s="5">
        <f t="shared" si="10"/>
        <v>39410</v>
      </c>
      <c r="K81" s="5">
        <f t="shared" si="10"/>
        <v>46326</v>
      </c>
      <c r="L81" s="5">
        <f t="shared" si="10"/>
        <v>49383</v>
      </c>
      <c r="M81" s="6">
        <f>SUM(B81:L81)</f>
        <v>493117</v>
      </c>
    </row>
    <row r="83" spans="1:13" ht="38.25" x14ac:dyDescent="12.75">
      <c r="A83" s="4" t="s">
        <v>22</v>
      </c>
      <c r="B83" s="5">
        <f>B73-B81</f>
        <v>26622.297297297293</v>
      </c>
      <c r="C83" s="5">
        <f>C73-C81</f>
        <v>-21645</v>
      </c>
      <c r="D83" s="5">
        <f t="shared" ref="D83:M83" si="11">D73-D81</f>
        <v>-19752</v>
      </c>
      <c r="E83" s="5">
        <f t="shared" si="11"/>
        <v>-17744</v>
      </c>
      <c r="F83" s="5">
        <f t="shared" si="11"/>
        <v>6694</v>
      </c>
      <c r="G83" s="5">
        <f t="shared" si="11"/>
        <v>6061</v>
      </c>
      <c r="H83" s="5">
        <f t="shared" si="11"/>
        <v>10969</v>
      </c>
      <c r="I83" s="5">
        <f t="shared" si="11"/>
        <v>11895</v>
      </c>
      <c r="J83" s="5">
        <f t="shared" si="11"/>
        <v>13893</v>
      </c>
      <c r="K83" s="5">
        <f t="shared" si="11"/>
        <v>10450</v>
      </c>
      <c r="L83" s="5">
        <f t="shared" si="11"/>
        <v>7393</v>
      </c>
      <c r="M83" s="5">
        <f t="shared" si="11"/>
        <v>34836.297297297278</v>
      </c>
    </row>
    <row r="85" spans="1:13" x14ac:dyDescent="0.2">
      <c r="M85" s="7"/>
    </row>
    <row r="86" spans="1:13" x14ac:dyDescent="0.2">
      <c r="M86" s="8"/>
    </row>
  </sheetData>
  <mergeCells count="11">
    <mergeCell ref="A58:L58"/>
    <mergeCell ref="A59:L59"/>
    <mergeCell ref="A67:M67"/>
    <mergeCell ref="A76:M76"/>
    <mergeCell ref="A38:M38"/>
    <mergeCell ref="A47:M47"/>
    <mergeCell ref="A1:L1"/>
    <mergeCell ref="A29:L29"/>
    <mergeCell ref="A30:L30"/>
    <mergeCell ref="A9:M9"/>
    <mergeCell ref="A18:M18"/>
  </mergeCells>
  <phoneticPr fontId="0" type="noConversion"/>
  <pageMargins left="0.75" right="0.75" top="0.5" bottom="0.5" header="0.5" footer="0.5"/>
  <pageSetup orientation="landscape" r:id="rId1"/>
  <headerFooter alignWithMargins="0"/>
  <rowBreaks count="2" manualBreakCount="2">
    <brk id="28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Different assumptions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Eaton Rapids Public Schools</dc:creator>
  <cp:lastModifiedBy>Pat Korloch</cp:lastModifiedBy>
  <cp:lastPrinted>2014-10-13T20:18:47Z</cp:lastPrinted>
  <dcterms:created xsi:type="dcterms:W3CDTF">2001-11-26T13:07:18Z</dcterms:created>
  <dcterms:modified xsi:type="dcterms:W3CDTF">2014-10-13T20:19:07Z</dcterms:modified>
</cp:coreProperties>
</file>